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firstSheet="4" activeTab="6"/>
  </bookViews>
  <sheets>
    <sheet name="CBS" sheetId="1" r:id="rId1"/>
    <sheet name="CPL" sheetId="2" r:id="rId2"/>
    <sheet name="General fund PL" sheetId="3" r:id="rId3"/>
    <sheet name="Life fund PL" sheetId="4" r:id="rId4"/>
    <sheet name="Life fund BS" sheetId="5" r:id="rId5"/>
    <sheet name="Group cash flow" sheetId="6" r:id="rId6"/>
    <sheet name="Stmt in equity" sheetId="7" r:id="rId7"/>
  </sheets>
  <externalReferences>
    <externalReference r:id="rId10"/>
  </externalReferences>
  <definedNames>
    <definedName name="_xlnm.Print_Area" localSheetId="0">'CBS'!$A$1:$E$71</definedName>
    <definedName name="_xlnm.Print_Area" localSheetId="1">'CPL'!$A$1:$H$56</definedName>
    <definedName name="_xlnm.Print_Area" localSheetId="2">'General fund PL'!$A$1:$G$48</definedName>
    <definedName name="_xlnm.Print_Area" localSheetId="4">'Life fund BS'!$A$1:$E$46</definedName>
    <definedName name="_xlnm.Print_Area" localSheetId="3">'Life fund PL'!$A$1:$G$54</definedName>
    <definedName name="_xlnm.Print_Area" localSheetId="6">'Stmt in equity'!$A$1:$J$30</definedName>
  </definedNames>
  <calcPr fullCalcOnLoad="1"/>
</workbook>
</file>

<file path=xl/sharedStrings.xml><?xml version="1.0" encoding="utf-8"?>
<sst xmlns="http://schemas.openxmlformats.org/spreadsheetml/2006/main" count="230" uniqueCount="148">
  <si>
    <t>MAA HOLDINGS BERHAD</t>
  </si>
  <si>
    <t>CONDENSED LIFE FUND BALANCE SHEET</t>
  </si>
  <si>
    <t>AS AT</t>
  </si>
  <si>
    <t xml:space="preserve">END OF </t>
  </si>
  <si>
    <t>CURRENT</t>
  </si>
  <si>
    <t>PRECEDING</t>
  </si>
  <si>
    <t>QUARTER</t>
  </si>
  <si>
    <t>31.03.2003</t>
  </si>
  <si>
    <t>31.12.2002</t>
  </si>
  <si>
    <t>(Audited)</t>
  </si>
  <si>
    <t>RM'000</t>
  </si>
  <si>
    <t>ASSETS</t>
  </si>
  <si>
    <t>Property, plant and equipment</t>
  </si>
  <si>
    <t>Investments</t>
  </si>
  <si>
    <t>Loans</t>
  </si>
  <si>
    <t>Receivables</t>
  </si>
  <si>
    <t>Cash and bank balances</t>
  </si>
  <si>
    <t>Investment-linked fund assets</t>
  </si>
  <si>
    <t>TOTAL LIFE FUND ASSETS</t>
  </si>
  <si>
    <t>LIABILITIES</t>
  </si>
  <si>
    <t>Provision for outstanding claims</t>
  </si>
  <si>
    <t>Provision for agents' retirement benefits</t>
  </si>
  <si>
    <t>Payables</t>
  </si>
  <si>
    <t>Current tax liabilities</t>
  </si>
  <si>
    <t>Investment-linked fund liabilities</t>
  </si>
  <si>
    <t>TOTAL LIFE FUND LIABILITIES</t>
  </si>
  <si>
    <t>LIFE POLICYHOLDERS' FUND</t>
  </si>
  <si>
    <t>TOTAL LIFE FUND LIABILITIES AND LIFE POLICYHOLDERS' FUND</t>
  </si>
  <si>
    <t>CONDENSED CONSOLIDATED BALANCE SHEET</t>
  </si>
  <si>
    <t>FINANCIAL</t>
  </si>
  <si>
    <t>YEAR ENDED</t>
  </si>
  <si>
    <t>31.03.2002</t>
  </si>
  <si>
    <t>Associated companies</t>
  </si>
  <si>
    <t>Tax recoverable</t>
  </si>
  <si>
    <t>TOTAL ASSETS</t>
  </si>
  <si>
    <t>Bonds - unsecured</t>
  </si>
  <si>
    <t>Term loans - unsecured</t>
  </si>
  <si>
    <t>Bank overdrafts - unsecured</t>
  </si>
  <si>
    <t>Life policyholders' fund</t>
  </si>
  <si>
    <t>SHAREHOLDERS' FUND</t>
  </si>
  <si>
    <t>Share capital</t>
  </si>
  <si>
    <t>Share premium</t>
  </si>
  <si>
    <t>Reserves</t>
  </si>
  <si>
    <t>Minority interests</t>
  </si>
  <si>
    <t>TOTAL LIABILITIES AND SHAREHOLDERS' FUND</t>
  </si>
  <si>
    <t>Net Tangible Assets Per Share (RM)</t>
  </si>
  <si>
    <t>CONDENSED LIFE INSURANCE REVENUE ACCOUNT</t>
  </si>
  <si>
    <t xml:space="preserve">As per 3rd Quarter </t>
  </si>
  <si>
    <t>KLSE Announcement</t>
  </si>
  <si>
    <t>3 months ended</t>
  </si>
  <si>
    <t>12 months ended</t>
  </si>
  <si>
    <t>30.09.2002</t>
  </si>
  <si>
    <t>30.09.2001</t>
  </si>
  <si>
    <t>Gross premium</t>
  </si>
  <si>
    <t>Reinsurance</t>
  </si>
  <si>
    <t>Net premium</t>
  </si>
  <si>
    <t xml:space="preserve">Net benefits paid and payable </t>
  </si>
  <si>
    <t>Commission and agency expenses</t>
  </si>
  <si>
    <t>Management expenses</t>
  </si>
  <si>
    <t>Investment income</t>
  </si>
  <si>
    <t>Other operating income/(expenditure) - net</t>
  </si>
  <si>
    <t>Surplus from operations</t>
  </si>
  <si>
    <t>Finance costs</t>
  </si>
  <si>
    <t>Surplus before taxation</t>
  </si>
  <si>
    <t>Taxation</t>
  </si>
  <si>
    <t>Surplus for the financial period after taxation</t>
  </si>
  <si>
    <t>CONDENSED GENERAL INSURANCE REVENUE ACCOUNT</t>
  </si>
  <si>
    <t>Decrease/(increase) in unearned  premium</t>
  </si>
  <si>
    <t xml:space="preserve"> reserve</t>
  </si>
  <si>
    <t>Earned premium</t>
  </si>
  <si>
    <t>Net claims incurred</t>
  </si>
  <si>
    <t>Net commission</t>
  </si>
  <si>
    <t xml:space="preserve">   management expenses</t>
  </si>
  <si>
    <t>Bad and doubtful debts</t>
  </si>
  <si>
    <t>Transfer to Condensed Consolidated</t>
  </si>
  <si>
    <t xml:space="preserve">   Income Statement</t>
  </si>
  <si>
    <t xml:space="preserve">CONDENSED CONSOLIDATED INCOME STATEMENT </t>
  </si>
  <si>
    <t>9 months ended</t>
  </si>
  <si>
    <t>Investment Income</t>
  </si>
  <si>
    <t>Other operating income - net</t>
  </si>
  <si>
    <t xml:space="preserve"> - General insurance</t>
  </si>
  <si>
    <t xml:space="preserve"> - Life insurance</t>
  </si>
  <si>
    <t>TAXATION</t>
  </si>
  <si>
    <t>MINORITY INTEREST</t>
  </si>
  <si>
    <t>NET (LOSS)/PROFIT FOR THE PERIOD</t>
  </si>
  <si>
    <t xml:space="preserve"> - basic</t>
  </si>
  <si>
    <t xml:space="preserve"> - diluted</t>
  </si>
  <si>
    <t>* Consistent with prior years' practice, no profit was transferred from the Life Insurance Fund to the Shareholders' Fund as the transfer of life business profit is only done at the financial year end.</t>
  </si>
  <si>
    <t>The Condensed General Insurance and Life Insurance Revenue Accounts are attached.</t>
  </si>
  <si>
    <t>GENERAL AND SHAREHOLDERS' FUND ASSETS</t>
  </si>
  <si>
    <t>TOTAL GENERAL AND SHAREHOLDERS' FUND ASSETS</t>
  </si>
  <si>
    <t>GENERAL AND SHAREHOLDERS' FUND LIABILITIES</t>
  </si>
  <si>
    <t>TOTAL GENERAL AND SHAREHOLDERS' FUND LIABILITIES</t>
  </si>
  <si>
    <t>Unearned premium reserves</t>
  </si>
  <si>
    <t>TOTAL LIABILITIES</t>
  </si>
  <si>
    <t>SHAREHOLDERS' EQUITY</t>
  </si>
  <si>
    <t>OPERATING REVENUE</t>
  </si>
  <si>
    <t>EARNING PER SHARE (sen)</t>
  </si>
  <si>
    <t>Life policyholders' fund at beginning of financial year</t>
  </si>
  <si>
    <t>Surplus transferred to Condensed Consolidated Income Statement</t>
  </si>
  <si>
    <t>Life policyholders' fund at end of the period</t>
  </si>
  <si>
    <t>Interim report on consolidated results for the first quarter ended 31 March 2003.These figures have not been audited.</t>
  </si>
  <si>
    <t>Interim report on consolidated results for the first quarter ended 31 March 2003.  These figures have not been audited.</t>
  </si>
  <si>
    <t>The Condensed Life Fund Balance Sheet should be read in conjuction with the Annual Financial Reports for the year ended 31 December 2002</t>
  </si>
  <si>
    <t>The Condensed Balance Sheet should be read in conjuction with the Annual Financial  Reports for the year ended 31 December 2002</t>
  </si>
  <si>
    <t>Underwriting (deficit)/surplus</t>
  </si>
  <si>
    <t>(Loss)/Profit from operations</t>
  </si>
  <si>
    <t>The Condensed General Insurance Revenue Account should be read in conjuction with the Annual Financial Reports for the year ended 31 December 2002</t>
  </si>
  <si>
    <t>The Condensed Life Insurance Revenue Account should be read in conjuction with the Annual Financial Reports for the year ended 31 December 2002</t>
  </si>
  <si>
    <t>Underwriting surplus before</t>
  </si>
  <si>
    <t>Share of profit of associated companies</t>
  </si>
  <si>
    <t>(LOSS)/PROFIT FROM OPERATIONS</t>
  </si>
  <si>
    <t>(LOSS)/PROFIT BEFORE TAXATION</t>
  </si>
  <si>
    <t>(LOSS)/PROFIT AFTER TAXATION</t>
  </si>
  <si>
    <t xml:space="preserve">CONDENSED CONSOLIDATED STATEMENT OF CHANGES IN EQUITY </t>
  </si>
  <si>
    <t>Non - distributable</t>
  </si>
  <si>
    <t>Distributable</t>
  </si>
  <si>
    <t>Share</t>
  </si>
  <si>
    <t>Exchange</t>
  </si>
  <si>
    <t xml:space="preserve">Capital </t>
  </si>
  <si>
    <t xml:space="preserve">Retained </t>
  </si>
  <si>
    <t>Capital</t>
  </si>
  <si>
    <t>premium</t>
  </si>
  <si>
    <t>reserve</t>
  </si>
  <si>
    <t>earnings</t>
  </si>
  <si>
    <t>Total</t>
  </si>
  <si>
    <t>RM ' 000</t>
  </si>
  <si>
    <t>Balance as at 01 January 2003</t>
  </si>
  <si>
    <t>Goodwill written off</t>
  </si>
  <si>
    <t>Net profit for the 3 months period</t>
  </si>
  <si>
    <t>Balance as at 31 March 2003</t>
  </si>
  <si>
    <t>The Condensed Consolidated Statement of Changes in Equity should be read in conjuction with the Annual Financial Reports for the year ended 31 December 2002</t>
  </si>
  <si>
    <t>SURPLUS TRANSFERRED FROM  INSURANCE REVENUE ACCOUNTS</t>
  </si>
  <si>
    <t xml:space="preserve">CONDENSED CONSOLIDATED CASHFLOW STATEMENT </t>
  </si>
  <si>
    <t>Operating activities</t>
  </si>
  <si>
    <t>Tax paid</t>
  </si>
  <si>
    <t>Net cash inflows from operating activities</t>
  </si>
  <si>
    <t>Investing activities</t>
  </si>
  <si>
    <t>Net cash outflows from investing activities</t>
  </si>
  <si>
    <t>Financing activities</t>
  </si>
  <si>
    <t>Net cash outflows from financing activities</t>
  </si>
  <si>
    <t>Cash and cash equivalents at end of period</t>
  </si>
  <si>
    <t>The Condensed Consolidated Cashflow Statement should be read in conjuction with the Annual Financial Report for the year ended 31 December 2002</t>
  </si>
  <si>
    <t>Cash and cash equivalents at beginning of year</t>
  </si>
  <si>
    <t>Cash generated from operations</t>
  </si>
  <si>
    <t>Net increase in cash and cash equivalents</t>
  </si>
  <si>
    <t>Surplus/(defict) from investment-linked fund</t>
  </si>
  <si>
    <t>Exchage reserve arising from translation of foreign subsidiaries' accounts</t>
  </si>
</sst>
</file>

<file path=xl/styles.xml><?xml version="1.0" encoding="utf-8"?>
<styleSheet xmlns="http://schemas.openxmlformats.org/spreadsheetml/2006/main">
  <numFmts count="15">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s>
  <fonts count="6">
    <font>
      <sz val="10"/>
      <name val="Arial"/>
      <family val="0"/>
    </font>
    <font>
      <b/>
      <sz val="10"/>
      <name val="Arial"/>
      <family val="2"/>
    </font>
    <font>
      <b/>
      <u val="single"/>
      <sz val="10"/>
      <name val="Arial"/>
      <family val="2"/>
    </font>
    <font>
      <b/>
      <sz val="12"/>
      <name val="Arial"/>
      <family val="2"/>
    </font>
    <font>
      <sz val="10"/>
      <color indexed="10"/>
      <name val="Arial"/>
      <family val="2"/>
    </font>
    <font>
      <b/>
      <sz val="8"/>
      <name val="Arial"/>
      <family val="2"/>
    </font>
  </fonts>
  <fills count="3">
    <fill>
      <patternFill/>
    </fill>
    <fill>
      <patternFill patternType="gray125"/>
    </fill>
    <fill>
      <patternFill patternType="solid">
        <fgColor indexed="43"/>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1" fillId="0" borderId="0" xfId="0" applyFont="1" applyAlignment="1">
      <alignment/>
    </xf>
    <xf numFmtId="0" fontId="0" fillId="0" borderId="0" xfId="0" applyFont="1" applyAlignment="1">
      <alignment horizontal="justify"/>
    </xf>
    <xf numFmtId="170" fontId="0" fillId="0" borderId="0" xfId="15" applyNumberFormat="1" applyFont="1" applyAlignment="1">
      <alignment horizontal="justify"/>
    </xf>
    <xf numFmtId="0" fontId="2" fillId="0" borderId="0" xfId="0" applyFont="1" applyAlignment="1">
      <alignment/>
    </xf>
    <xf numFmtId="0" fontId="1" fillId="0" borderId="0" xfId="0" applyFont="1" applyAlignment="1">
      <alignment horizontal="right"/>
    </xf>
    <xf numFmtId="0" fontId="1" fillId="0" borderId="0" xfId="0" applyFont="1" applyAlignment="1">
      <alignment horizontal="center"/>
    </xf>
    <xf numFmtId="0" fontId="0" fillId="0" borderId="0" xfId="0" applyFont="1" applyAlignment="1">
      <alignment/>
    </xf>
    <xf numFmtId="0" fontId="3" fillId="0" borderId="0" xfId="0" applyFont="1" applyAlignment="1">
      <alignment/>
    </xf>
    <xf numFmtId="0" fontId="0" fillId="0" borderId="0" xfId="0" applyFont="1" applyAlignment="1">
      <alignment horizontal="justify" wrapText="1"/>
    </xf>
    <xf numFmtId="170" fontId="0" fillId="0" borderId="1" xfId="15" applyNumberFormat="1" applyFont="1" applyBorder="1" applyAlignment="1">
      <alignment/>
    </xf>
    <xf numFmtId="43" fontId="1" fillId="0" borderId="0" xfId="15" applyFont="1" applyAlignment="1">
      <alignment/>
    </xf>
    <xf numFmtId="0" fontId="1" fillId="0" borderId="0" xfId="0" applyFont="1" applyAlignment="1">
      <alignment wrapText="1"/>
    </xf>
    <xf numFmtId="0" fontId="0" fillId="0" borderId="0" xfId="0" applyFont="1" applyAlignment="1">
      <alignment horizontal="left"/>
    </xf>
    <xf numFmtId="0" fontId="0" fillId="0" borderId="0" xfId="0" applyFont="1" applyAlignment="1">
      <alignment horizontal="right"/>
    </xf>
    <xf numFmtId="170" fontId="0" fillId="0" borderId="0" xfId="15" applyNumberFormat="1" applyFont="1" applyAlignment="1">
      <alignment/>
    </xf>
    <xf numFmtId="170" fontId="0" fillId="0" borderId="0" xfId="15" applyNumberFormat="1" applyFont="1" applyBorder="1" applyAlignment="1">
      <alignment/>
    </xf>
    <xf numFmtId="170" fontId="0" fillId="0" borderId="0" xfId="15" applyNumberFormat="1" applyFont="1" applyFill="1" applyBorder="1" applyAlignment="1">
      <alignment/>
    </xf>
    <xf numFmtId="170" fontId="0" fillId="0" borderId="2" xfId="15" applyNumberFormat="1" applyFont="1" applyBorder="1" applyAlignment="1">
      <alignment/>
    </xf>
    <xf numFmtId="170" fontId="0" fillId="0" borderId="1" xfId="15" applyNumberFormat="1" applyFont="1" applyFill="1" applyBorder="1" applyAlignment="1">
      <alignment/>
    </xf>
    <xf numFmtId="0" fontId="0" fillId="0" borderId="0" xfId="0" applyFont="1" applyAlignment="1">
      <alignment/>
    </xf>
    <xf numFmtId="0" fontId="0" fillId="0" borderId="0" xfId="0" applyFont="1" applyBorder="1" applyAlignment="1">
      <alignment/>
    </xf>
    <xf numFmtId="170" fontId="0" fillId="0" borderId="0" xfId="0" applyNumberFormat="1" applyFont="1" applyAlignment="1">
      <alignment/>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 fillId="0" borderId="0" xfId="0" applyFont="1" applyFill="1" applyAlignment="1">
      <alignment horizontal="right"/>
    </xf>
    <xf numFmtId="0" fontId="1" fillId="0" borderId="0" xfId="0" applyFont="1" applyBorder="1" applyAlignment="1">
      <alignment horizontal="right"/>
    </xf>
    <xf numFmtId="170" fontId="0" fillId="0" borderId="0" xfId="15" applyNumberFormat="1" applyFont="1" applyBorder="1" applyAlignment="1">
      <alignment horizontal="center"/>
    </xf>
    <xf numFmtId="170" fontId="0" fillId="0" borderId="0" xfId="15" applyNumberFormat="1" applyFont="1" applyAlignment="1">
      <alignment horizontal="center"/>
    </xf>
    <xf numFmtId="170" fontId="0" fillId="0" borderId="1" xfId="15" applyNumberFormat="1" applyFont="1" applyBorder="1" applyAlignment="1">
      <alignment horizontal="center"/>
    </xf>
    <xf numFmtId="0" fontId="0" fillId="0" borderId="0" xfId="0" applyFont="1" applyAlignment="1" quotePrefix="1">
      <alignment/>
    </xf>
    <xf numFmtId="0" fontId="0" fillId="0" borderId="0" xfId="0" applyFont="1" applyAlignment="1" quotePrefix="1">
      <alignment horizontal="left"/>
    </xf>
    <xf numFmtId="170" fontId="0" fillId="0" borderId="0" xfId="0" applyNumberFormat="1" applyFont="1" applyBorder="1" applyAlignment="1">
      <alignment/>
    </xf>
    <xf numFmtId="170" fontId="0" fillId="0" borderId="8" xfId="15" applyNumberFormat="1"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quotePrefix="1">
      <alignment horizontal="left" wrapText="1"/>
    </xf>
    <xf numFmtId="170" fontId="0" fillId="0" borderId="12" xfId="15" applyNumberFormat="1" applyFont="1" applyBorder="1" applyAlignment="1">
      <alignment horizontal="center"/>
    </xf>
    <xf numFmtId="43" fontId="0" fillId="0" borderId="0" xfId="15" applyNumberFormat="1" applyFont="1" applyAlignment="1">
      <alignment/>
    </xf>
    <xf numFmtId="0" fontId="1" fillId="0" borderId="0" xfId="0" applyFont="1" applyAlignment="1" quotePrefix="1">
      <alignment horizontal="left" wrapText="1"/>
    </xf>
    <xf numFmtId="0" fontId="1" fillId="0" borderId="0" xfId="0" applyFont="1" applyBorder="1" applyAlignment="1">
      <alignment/>
    </xf>
    <xf numFmtId="0" fontId="1" fillId="0" borderId="3" xfId="0" applyFont="1" applyBorder="1" applyAlignment="1">
      <alignment/>
    </xf>
    <xf numFmtId="0" fontId="1" fillId="0" borderId="6" xfId="0" applyFont="1" applyBorder="1" applyAlignment="1">
      <alignment/>
    </xf>
    <xf numFmtId="170" fontId="0" fillId="0" borderId="12" xfId="15" applyNumberFormat="1" applyFont="1" applyBorder="1" applyAlignment="1">
      <alignment/>
    </xf>
    <xf numFmtId="170" fontId="0" fillId="0" borderId="0" xfId="15" applyNumberFormat="1" applyFont="1" applyFill="1" applyBorder="1" applyAlignment="1">
      <alignment horizontal="center"/>
    </xf>
    <xf numFmtId="0" fontId="0" fillId="0" borderId="0" xfId="0" applyFont="1" applyAlignment="1">
      <alignment horizontal="left" wrapText="1"/>
    </xf>
    <xf numFmtId="170" fontId="0" fillId="0" borderId="13" xfId="15" applyNumberFormat="1" applyFont="1" applyBorder="1" applyAlignment="1">
      <alignment/>
    </xf>
    <xf numFmtId="0" fontId="1" fillId="0" borderId="0" xfId="0" applyFont="1" applyAlignment="1">
      <alignment horizontal="left"/>
    </xf>
    <xf numFmtId="43" fontId="0" fillId="0" borderId="0" xfId="15" applyFont="1" applyAlignment="1">
      <alignment/>
    </xf>
    <xf numFmtId="43" fontId="0" fillId="0" borderId="0" xfId="15" applyFont="1" applyBorder="1" applyAlignment="1">
      <alignment/>
    </xf>
    <xf numFmtId="43" fontId="0" fillId="0" borderId="0" xfId="15" applyNumberFormat="1" applyFont="1" applyAlignment="1">
      <alignment horizontal="center"/>
    </xf>
    <xf numFmtId="0" fontId="0" fillId="0" borderId="0" xfId="0" applyFont="1" applyBorder="1" applyAlignment="1">
      <alignment horizontal="justify" wrapText="1"/>
    </xf>
    <xf numFmtId="0" fontId="0" fillId="0" borderId="0" xfId="0" applyFont="1" applyBorder="1" applyAlignment="1">
      <alignment horizontal="left"/>
    </xf>
    <xf numFmtId="0" fontId="0" fillId="0" borderId="0" xfId="0" applyFont="1" applyBorder="1" applyAlignment="1">
      <alignment horizontal="right"/>
    </xf>
    <xf numFmtId="0" fontId="1" fillId="0" borderId="0" xfId="0" applyFont="1" applyBorder="1" applyAlignment="1">
      <alignment horizontal="center"/>
    </xf>
    <xf numFmtId="0" fontId="0" fillId="0" borderId="0" xfId="0" applyAlignment="1">
      <alignment wrapText="1"/>
    </xf>
    <xf numFmtId="0" fontId="0" fillId="0" borderId="0" xfId="0" applyFont="1" applyFill="1" applyAlignment="1">
      <alignment horizontal="right"/>
    </xf>
    <xf numFmtId="0" fontId="0" fillId="0" borderId="0" xfId="0" applyFont="1" applyBorder="1" applyAlignment="1">
      <alignment horizontal="center"/>
    </xf>
    <xf numFmtId="0" fontId="0" fillId="0" borderId="0" xfId="0" applyAlignment="1">
      <alignment horizontal="right"/>
    </xf>
    <xf numFmtId="0" fontId="2" fillId="0" borderId="0" xfId="0" applyFont="1" applyAlignment="1">
      <alignment horizontal="right"/>
    </xf>
    <xf numFmtId="170" fontId="0" fillId="0" borderId="0" xfId="15" applyNumberFormat="1" applyAlignment="1">
      <alignment/>
    </xf>
    <xf numFmtId="170" fontId="0" fillId="0" borderId="0" xfId="0" applyNumberFormat="1" applyAlignment="1">
      <alignment/>
    </xf>
    <xf numFmtId="170" fontId="0" fillId="0" borderId="0" xfId="15" applyNumberFormat="1" applyFill="1" applyAlignment="1">
      <alignment/>
    </xf>
    <xf numFmtId="170" fontId="4" fillId="0" borderId="0" xfId="15" applyNumberFormat="1" applyFont="1" applyAlignment="1">
      <alignment/>
    </xf>
    <xf numFmtId="0" fontId="0" fillId="0" borderId="0" xfId="0" applyAlignment="1" quotePrefix="1">
      <alignment/>
    </xf>
    <xf numFmtId="170" fontId="0" fillId="0" borderId="14" xfId="15" applyNumberFormat="1" applyFont="1" applyBorder="1" applyAlignment="1">
      <alignment/>
    </xf>
    <xf numFmtId="170" fontId="1" fillId="0" borderId="0" xfId="15" applyNumberFormat="1" applyFont="1" applyBorder="1" applyAlignment="1">
      <alignment horizontal="center"/>
    </xf>
    <xf numFmtId="43" fontId="0" fillId="0" borderId="0" xfId="15" applyNumberFormat="1" applyFont="1" applyBorder="1" applyAlignment="1">
      <alignment horizontal="center"/>
    </xf>
    <xf numFmtId="43" fontId="0" fillId="0" borderId="0" xfId="15" applyFont="1" applyBorder="1" applyAlignment="1">
      <alignment horizontal="center"/>
    </xf>
    <xf numFmtId="0" fontId="0" fillId="0" borderId="0" xfId="0" applyFont="1" applyAlignment="1">
      <alignment horizontal="center"/>
    </xf>
    <xf numFmtId="43" fontId="0" fillId="0" borderId="0" xfId="15" applyFont="1" applyAlignment="1">
      <alignment horizontal="center"/>
    </xf>
    <xf numFmtId="37" fontId="1" fillId="0" borderId="0" xfId="15" applyNumberFormat="1" applyFont="1" applyAlignment="1">
      <alignment/>
    </xf>
    <xf numFmtId="37" fontId="0" fillId="0" borderId="0" xfId="15" applyNumberFormat="1" applyFont="1" applyAlignment="1">
      <alignment horizontal="justify"/>
    </xf>
    <xf numFmtId="0" fontId="0" fillId="0" borderId="0" xfId="0" applyAlignment="1">
      <alignment horizontal="justify" wrapText="1"/>
    </xf>
    <xf numFmtId="37" fontId="0" fillId="0" borderId="0" xfId="15" applyNumberFormat="1" applyFont="1" applyAlignment="1">
      <alignment horizontal="justify" wrapText="1"/>
    </xf>
    <xf numFmtId="37" fontId="0" fillId="0" borderId="0" xfId="15" applyNumberFormat="1" applyAlignment="1">
      <alignment/>
    </xf>
    <xf numFmtId="37" fontId="5" fillId="0" borderId="0" xfId="15" applyNumberFormat="1" applyFont="1" applyAlignment="1">
      <alignment horizontal="right"/>
    </xf>
    <xf numFmtId="37" fontId="0" fillId="0" borderId="0" xfId="0" applyNumberFormat="1" applyAlignment="1">
      <alignment/>
    </xf>
    <xf numFmtId="37" fontId="0" fillId="0" borderId="1" xfId="15" applyNumberFormat="1" applyBorder="1" applyAlignment="1">
      <alignment/>
    </xf>
    <xf numFmtId="37" fontId="0" fillId="0" borderId="8" xfId="15" applyNumberFormat="1" applyBorder="1" applyAlignment="1">
      <alignment/>
    </xf>
    <xf numFmtId="37" fontId="0" fillId="0" borderId="0" xfId="15" applyNumberFormat="1" applyBorder="1" applyAlignment="1">
      <alignment/>
    </xf>
    <xf numFmtId="37" fontId="4" fillId="0" borderId="0" xfId="15" applyNumberFormat="1" applyFont="1" applyAlignment="1">
      <alignment/>
    </xf>
    <xf numFmtId="43" fontId="0" fillId="0" borderId="12" xfId="15" applyFont="1" applyBorder="1" applyAlignment="1">
      <alignment/>
    </xf>
    <xf numFmtId="0" fontId="1" fillId="0" borderId="1" xfId="0" applyFont="1" applyBorder="1" applyAlignment="1">
      <alignment/>
    </xf>
    <xf numFmtId="0" fontId="1" fillId="0" borderId="1" xfId="0" applyFont="1" applyBorder="1" applyAlignment="1">
      <alignment horizontal="right"/>
    </xf>
    <xf numFmtId="0" fontId="1" fillId="0" borderId="0" xfId="0" applyFont="1" applyBorder="1" applyAlignment="1">
      <alignment horizontal="justify" wrapText="1"/>
    </xf>
    <xf numFmtId="0" fontId="0" fillId="0" borderId="0" xfId="0" applyFont="1" applyBorder="1" applyAlignment="1">
      <alignment horizontal="justify" wrapText="1"/>
    </xf>
    <xf numFmtId="0" fontId="1" fillId="0" borderId="0" xfId="0" applyFont="1" applyBorder="1" applyAlignment="1">
      <alignment wrapText="1"/>
    </xf>
    <xf numFmtId="0" fontId="1" fillId="0" borderId="0" xfId="0" applyFont="1" applyAlignment="1">
      <alignment wrapText="1"/>
    </xf>
    <xf numFmtId="0" fontId="0" fillId="0" borderId="0" xfId="0" applyFont="1" applyAlignment="1">
      <alignment wrapText="1"/>
    </xf>
    <xf numFmtId="0" fontId="1" fillId="0" borderId="0" xfId="0" applyFont="1" applyAlignment="1">
      <alignment horizontal="justify" wrapText="1"/>
    </xf>
    <xf numFmtId="0" fontId="1" fillId="2" borderId="0" xfId="0" applyFont="1" applyFill="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Group%20Account%20as%20at%2031.03.2003(KLSE)for%20ly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 By Fund 30.09.2002"/>
      <sheetName val="PL - By Fund 30.06.2002"/>
      <sheetName val="Segmental report 31.12.2001"/>
      <sheetName val="Condensed Changes in equity"/>
      <sheetName val="Movmt of Group Shhldrs'Fund"/>
      <sheetName val="Condensed PL"/>
      <sheetName val="PL - General"/>
      <sheetName val="PL - Life"/>
      <sheetName val="PL - By Fund 31.03.2003"/>
      <sheetName val="GRPL31.03.2003"/>
      <sheetName val="Condensed Balance sheet"/>
      <sheetName val="Life Fund Balance Sheet"/>
      <sheetName val="Segmental report 31.03.2003"/>
      <sheetName val="BS - By Fund 31.03.2003"/>
      <sheetName val="GRBS31.03.2003"/>
      <sheetName val="Journal31.03.2003"/>
      <sheetName val="MAAH p&amp;l 31.03.2003"/>
      <sheetName val="IntraGrpTrans31.03.2003"/>
      <sheetName val="Minority Interest"/>
      <sheetName val="Group PL"/>
      <sheetName val="Group PL RM'000"/>
      <sheetName val="Inv in MAAGAP"/>
      <sheetName val="Inv In Assos.31.03.2003"/>
      <sheetName val="MAA Bancwel31.03.2003"/>
      <sheetName val="Nishio31.03.2003"/>
      <sheetName val="Loan31.03.2003"/>
      <sheetName val="JournalSaraintanSale(KIV)"/>
      <sheetName val="Maacorp(S&amp;P)"/>
      <sheetName val="EPS"/>
      <sheetName val="EPS worksheet"/>
      <sheetName val="Maaple.Goodwill31.12.2002"/>
      <sheetName val="Goodwill.Meridian30.06.2002 "/>
      <sheetName val="Meridian.Goodwill30.06.2002"/>
      <sheetName val="Meridian"/>
      <sheetName val="Wira31.12.2001Goodwill"/>
    </sheetNames>
    <sheetDataSet>
      <sheetData sheetId="8">
        <row r="56">
          <cell r="R56">
            <v>0</v>
          </cell>
          <cell r="U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G123"/>
  <sheetViews>
    <sheetView zoomScale="75" zoomScaleNormal="75" workbookViewId="0" topLeftCell="A1">
      <selection activeCell="E9" sqref="E9:E13"/>
    </sheetView>
  </sheetViews>
  <sheetFormatPr defaultColWidth="9.140625" defaultRowHeight="12.75"/>
  <cols>
    <col min="1" max="1" width="7.7109375" style="7" customWidth="1"/>
    <col min="2" max="2" width="49.28125" style="7" customWidth="1"/>
    <col min="3" max="3" width="16.7109375" style="7" customWidth="1"/>
    <col min="4" max="4" width="1.7109375" style="21" customWidth="1"/>
    <col min="5" max="5" width="16.7109375" style="73" customWidth="1"/>
    <col min="6" max="6" width="8.57421875" style="73" customWidth="1"/>
    <col min="7" max="16384" width="2.57421875" style="7" customWidth="1"/>
  </cols>
  <sheetData>
    <row r="1" spans="2:6" s="1" customFormat="1" ht="12.75">
      <c r="B1" s="1" t="s">
        <v>0</v>
      </c>
      <c r="D1" s="44"/>
      <c r="E1" s="6"/>
      <c r="F1" s="6"/>
    </row>
    <row r="2" spans="4:6" s="1" customFormat="1" ht="12.75">
      <c r="D2" s="44"/>
      <c r="E2" s="6"/>
      <c r="F2" s="6"/>
    </row>
    <row r="3" spans="2:6" s="1" customFormat="1" ht="12.75" customHeight="1">
      <c r="B3" s="89" t="s">
        <v>101</v>
      </c>
      <c r="C3" s="90"/>
      <c r="D3" s="90"/>
      <c r="E3" s="90"/>
      <c r="F3" s="9"/>
    </row>
    <row r="4" spans="2:6" s="1" customFormat="1" ht="12.75">
      <c r="B4" s="90"/>
      <c r="C4" s="90"/>
      <c r="D4" s="90"/>
      <c r="E4" s="90"/>
      <c r="F4" s="9"/>
    </row>
    <row r="5" spans="2:6" s="1" customFormat="1" ht="12.75">
      <c r="B5" s="55"/>
      <c r="C5" s="55"/>
      <c r="D5" s="55"/>
      <c r="E5" s="55"/>
      <c r="F5" s="9"/>
    </row>
    <row r="6" spans="2:6" s="1" customFormat="1" ht="12.75">
      <c r="B6" s="13"/>
      <c r="C6" s="13"/>
      <c r="D6" s="56"/>
      <c r="E6" s="13"/>
      <c r="F6" s="13"/>
    </row>
    <row r="7" spans="2:6" s="1" customFormat="1" ht="12.75">
      <c r="B7" s="1" t="s">
        <v>28</v>
      </c>
      <c r="D7" s="44"/>
      <c r="E7" s="6"/>
      <c r="F7" s="6"/>
    </row>
    <row r="8" spans="4:6" s="1" customFormat="1" ht="12.75">
      <c r="D8" s="44"/>
      <c r="E8" s="6"/>
      <c r="F8" s="5"/>
    </row>
    <row r="9" spans="3:6" s="1" customFormat="1" ht="12.75">
      <c r="C9" s="5" t="s">
        <v>2</v>
      </c>
      <c r="D9" s="29"/>
      <c r="E9" s="5" t="s">
        <v>2</v>
      </c>
      <c r="F9" s="5"/>
    </row>
    <row r="10" spans="3:6" s="6" customFormat="1" ht="12.75">
      <c r="C10" s="5" t="s">
        <v>3</v>
      </c>
      <c r="D10" s="29"/>
      <c r="E10" s="5" t="s">
        <v>5</v>
      </c>
      <c r="F10" s="5"/>
    </row>
    <row r="11" spans="3:6" s="6" customFormat="1" ht="12.75">
      <c r="C11" s="5" t="s">
        <v>4</v>
      </c>
      <c r="D11" s="29"/>
      <c r="E11" s="5" t="s">
        <v>29</v>
      </c>
      <c r="F11" s="5"/>
    </row>
    <row r="12" spans="3:6" s="6" customFormat="1" ht="12.75">
      <c r="C12" s="5" t="s">
        <v>6</v>
      </c>
      <c r="D12" s="29"/>
      <c r="E12" s="5" t="s">
        <v>30</v>
      </c>
      <c r="F12" s="5"/>
    </row>
    <row r="13" spans="3:6" s="6" customFormat="1" ht="12.75">
      <c r="C13" s="5" t="s">
        <v>7</v>
      </c>
      <c r="D13" s="29"/>
      <c r="E13" s="5" t="s">
        <v>8</v>
      </c>
      <c r="F13" s="5"/>
    </row>
    <row r="14" spans="3:6" s="6" customFormat="1" ht="12.75">
      <c r="C14" s="14"/>
      <c r="D14" s="57"/>
      <c r="E14" s="5" t="s">
        <v>9</v>
      </c>
      <c r="F14" s="5"/>
    </row>
    <row r="15" spans="3:6" s="6" customFormat="1" ht="12.75">
      <c r="C15" s="57" t="s">
        <v>10</v>
      </c>
      <c r="D15" s="57"/>
      <c r="E15" s="57" t="s">
        <v>10</v>
      </c>
      <c r="F15" s="5"/>
    </row>
    <row r="16" spans="2:6" ht="12.75">
      <c r="B16" s="4" t="s">
        <v>11</v>
      </c>
      <c r="C16" s="6"/>
      <c r="D16" s="58"/>
      <c r="E16" s="6"/>
      <c r="F16" s="30"/>
    </row>
    <row r="17" spans="2:6" ht="12.75">
      <c r="B17" s="1"/>
      <c r="C17" s="6"/>
      <c r="D17" s="58"/>
      <c r="E17" s="6"/>
      <c r="F17" s="30"/>
    </row>
    <row r="18" spans="2:6" ht="12.75">
      <c r="B18" s="12" t="s">
        <v>89</v>
      </c>
      <c r="C18" s="6"/>
      <c r="D18" s="58"/>
      <c r="E18" s="6"/>
      <c r="F18" s="30"/>
    </row>
    <row r="19" spans="3:6" ht="12.75">
      <c r="C19" s="6"/>
      <c r="D19" s="58"/>
      <c r="E19" s="6"/>
      <c r="F19" s="30"/>
    </row>
    <row r="20" spans="2:6" ht="12.75">
      <c r="B20" s="7" t="s">
        <v>12</v>
      </c>
      <c r="C20" s="15">
        <v>28665</v>
      </c>
      <c r="D20" s="16"/>
      <c r="E20" s="15">
        <v>28790</v>
      </c>
      <c r="F20" s="30"/>
    </row>
    <row r="21" spans="2:6" ht="12.75">
      <c r="B21" s="7" t="s">
        <v>13</v>
      </c>
      <c r="C21" s="15">
        <v>503652</v>
      </c>
      <c r="D21" s="16"/>
      <c r="E21" s="15">
        <v>513392</v>
      </c>
      <c r="F21" s="30"/>
    </row>
    <row r="22" spans="2:6" ht="12.75">
      <c r="B22" s="7" t="s">
        <v>14</v>
      </c>
      <c r="C22" s="15">
        <v>126174</v>
      </c>
      <c r="D22" s="16"/>
      <c r="E22" s="15">
        <v>107711</v>
      </c>
      <c r="F22" s="30"/>
    </row>
    <row r="23" spans="2:6" ht="12.75">
      <c r="B23" s="7" t="s">
        <v>32</v>
      </c>
      <c r="C23" s="15">
        <v>1325</v>
      </c>
      <c r="D23" s="16"/>
      <c r="E23" s="15">
        <v>616</v>
      </c>
      <c r="F23" s="30"/>
    </row>
    <row r="24" spans="2:6" ht="12.75">
      <c r="B24" s="7" t="s">
        <v>33</v>
      </c>
      <c r="C24" s="15">
        <v>325</v>
      </c>
      <c r="D24" s="16"/>
      <c r="E24" s="15">
        <v>225</v>
      </c>
      <c r="F24" s="30"/>
    </row>
    <row r="25" spans="2:6" ht="12.75">
      <c r="B25" s="7" t="s">
        <v>15</v>
      </c>
      <c r="C25" s="15">
        <v>388042</v>
      </c>
      <c r="D25" s="16"/>
      <c r="E25" s="15">
        <v>376049</v>
      </c>
      <c r="F25" s="30"/>
    </row>
    <row r="26" spans="2:6" ht="12.75">
      <c r="B26" s="7" t="s">
        <v>16</v>
      </c>
      <c r="C26" s="10">
        <v>7833</v>
      </c>
      <c r="D26" s="16"/>
      <c r="E26" s="10">
        <v>7589</v>
      </c>
      <c r="F26" s="30"/>
    </row>
    <row r="27" spans="2:6" ht="30" customHeight="1">
      <c r="B27" s="12" t="s">
        <v>90</v>
      </c>
      <c r="C27" s="15">
        <f>SUM(C20:C26)</f>
        <v>1056016</v>
      </c>
      <c r="D27" s="16"/>
      <c r="E27" s="15">
        <f>SUM(E20:E26)</f>
        <v>1034372</v>
      </c>
      <c r="F27" s="30"/>
    </row>
    <row r="28" spans="3:6" ht="12.75">
      <c r="C28" s="16"/>
      <c r="D28" s="16"/>
      <c r="E28" s="16"/>
      <c r="F28" s="30"/>
    </row>
    <row r="29" spans="2:6" ht="12.75">
      <c r="B29" s="1" t="s">
        <v>18</v>
      </c>
      <c r="C29" s="16">
        <v>3804040</v>
      </c>
      <c r="D29" s="16"/>
      <c r="E29" s="16">
        <v>3650150</v>
      </c>
      <c r="F29" s="30"/>
    </row>
    <row r="30" spans="3:6" ht="12.75">
      <c r="C30" s="16"/>
      <c r="D30" s="16"/>
      <c r="E30" s="16"/>
      <c r="F30" s="30"/>
    </row>
    <row r="31" spans="2:6" s="1" customFormat="1" ht="27" customHeight="1" thickBot="1">
      <c r="B31" s="1" t="s">
        <v>34</v>
      </c>
      <c r="C31" s="36">
        <f>SUM(C27:C29)</f>
        <v>4860056</v>
      </c>
      <c r="D31" s="16"/>
      <c r="E31" s="36">
        <f>SUM(E27:E29)</f>
        <v>4684522</v>
      </c>
      <c r="F31" s="70"/>
    </row>
    <row r="32" spans="3:6" ht="13.5" thickTop="1">
      <c r="C32" s="16"/>
      <c r="D32" s="16"/>
      <c r="E32" s="16"/>
      <c r="F32" s="30"/>
    </row>
    <row r="33" spans="2:6" ht="12.75">
      <c r="B33" s="4" t="s">
        <v>19</v>
      </c>
      <c r="C33" s="16"/>
      <c r="D33" s="16"/>
      <c r="E33" s="16"/>
      <c r="F33" s="30"/>
    </row>
    <row r="34" spans="3:6" ht="12.75">
      <c r="C34" s="16"/>
      <c r="D34" s="16"/>
      <c r="E34" s="16"/>
      <c r="F34" s="70"/>
    </row>
    <row r="35" spans="2:6" ht="12.75">
      <c r="B35" s="12" t="s">
        <v>91</v>
      </c>
      <c r="C35" s="16"/>
      <c r="D35" s="16"/>
      <c r="E35" s="16"/>
      <c r="F35" s="30"/>
    </row>
    <row r="36" spans="3:6" ht="12.75">
      <c r="C36" s="16"/>
      <c r="D36" s="16"/>
      <c r="E36" s="16"/>
      <c r="F36" s="30"/>
    </row>
    <row r="37" spans="2:6" ht="12.75">
      <c r="B37" s="7" t="s">
        <v>20</v>
      </c>
      <c r="C37" s="16">
        <v>272705</v>
      </c>
      <c r="D37" s="16"/>
      <c r="E37" s="16">
        <v>249962</v>
      </c>
      <c r="F37" s="30"/>
    </row>
    <row r="38" spans="2:6" ht="12.75">
      <c r="B38" s="7" t="s">
        <v>22</v>
      </c>
      <c r="C38" s="17">
        <f>140789+41</f>
        <v>140830</v>
      </c>
      <c r="D38" s="17"/>
      <c r="E38" s="16">
        <v>112875</v>
      </c>
      <c r="F38" s="30"/>
    </row>
    <row r="39" spans="2:6" ht="12.75">
      <c r="B39" s="7" t="s">
        <v>35</v>
      </c>
      <c r="C39" s="16">
        <v>120000</v>
      </c>
      <c r="D39" s="16"/>
      <c r="E39" s="16">
        <v>120000</v>
      </c>
      <c r="F39" s="30"/>
    </row>
    <row r="40" spans="2:6" ht="12.75">
      <c r="B40" s="7" t="s">
        <v>36</v>
      </c>
      <c r="C40" s="16">
        <v>37150</v>
      </c>
      <c r="D40" s="16"/>
      <c r="E40" s="16">
        <v>37932</v>
      </c>
      <c r="F40" s="30"/>
    </row>
    <row r="41" spans="2:6" ht="12.75">
      <c r="B41" s="7" t="s">
        <v>37</v>
      </c>
      <c r="C41" s="16">
        <v>28208</v>
      </c>
      <c r="D41" s="16"/>
      <c r="E41" s="16">
        <v>20231</v>
      </c>
      <c r="F41" s="30"/>
    </row>
    <row r="42" spans="2:6" ht="12.75">
      <c r="B42" s="7" t="s">
        <v>23</v>
      </c>
      <c r="C42" s="10">
        <v>40093</v>
      </c>
      <c r="D42" s="16"/>
      <c r="E42" s="10">
        <v>48858</v>
      </c>
      <c r="F42" s="30"/>
    </row>
    <row r="43" spans="2:6" ht="30" customHeight="1">
      <c r="B43" s="12" t="s">
        <v>92</v>
      </c>
      <c r="C43" s="16">
        <f>SUM(C37:C42)</f>
        <v>638986</v>
      </c>
      <c r="D43" s="16"/>
      <c r="E43" s="16">
        <f>SUM(E37:E42)</f>
        <v>589858</v>
      </c>
      <c r="F43" s="30"/>
    </row>
    <row r="44" spans="3:6" ht="12.75">
      <c r="C44" s="16"/>
      <c r="D44" s="16"/>
      <c r="E44" s="16"/>
      <c r="F44" s="30"/>
    </row>
    <row r="45" spans="2:6" ht="12.75">
      <c r="B45" s="1" t="s">
        <v>25</v>
      </c>
      <c r="C45" s="16">
        <v>465843</v>
      </c>
      <c r="D45" s="16"/>
      <c r="E45" s="16">
        <v>468440</v>
      </c>
      <c r="F45" s="30"/>
    </row>
    <row r="46" spans="3:6" ht="18" customHeight="1">
      <c r="C46" s="18">
        <f>SUM(C43:C45)</f>
        <v>1104829</v>
      </c>
      <c r="D46" s="16"/>
      <c r="E46" s="18">
        <f>SUM(E43:E45)</f>
        <v>1058298</v>
      </c>
      <c r="F46" s="30"/>
    </row>
    <row r="47" spans="3:6" ht="12.75">
      <c r="C47" s="16"/>
      <c r="D47" s="16"/>
      <c r="E47" s="16"/>
      <c r="F47" s="30"/>
    </row>
    <row r="48" spans="2:6" ht="12.75">
      <c r="B48" s="7" t="s">
        <v>93</v>
      </c>
      <c r="C48" s="16">
        <v>151399</v>
      </c>
      <c r="D48" s="16"/>
      <c r="E48" s="16">
        <v>157929</v>
      </c>
      <c r="F48" s="30"/>
    </row>
    <row r="49" spans="2:6" ht="12.75">
      <c r="B49" s="7" t="s">
        <v>38</v>
      </c>
      <c r="C49" s="10">
        <v>3338197</v>
      </c>
      <c r="D49" s="16"/>
      <c r="E49" s="10">
        <v>3181710</v>
      </c>
      <c r="F49" s="30"/>
    </row>
    <row r="50" spans="3:6" ht="18" customHeight="1">
      <c r="C50" s="69">
        <f>SUM(C48:C49)</f>
        <v>3489596</v>
      </c>
      <c r="D50" s="16"/>
      <c r="E50" s="69">
        <f>SUM(E48:E49)</f>
        <v>3339639</v>
      </c>
      <c r="F50" s="30"/>
    </row>
    <row r="51" spans="3:6" ht="12.75">
      <c r="C51" s="10"/>
      <c r="D51" s="16"/>
      <c r="E51" s="16"/>
      <c r="F51" s="30"/>
    </row>
    <row r="52" spans="2:6" ht="24" customHeight="1" thickBot="1">
      <c r="B52" s="1" t="s">
        <v>94</v>
      </c>
      <c r="C52" s="47">
        <f>+C46+C50</f>
        <v>4594425</v>
      </c>
      <c r="D52" s="16"/>
      <c r="E52" s="36">
        <f>+E46+E50</f>
        <v>4397937</v>
      </c>
      <c r="F52" s="30"/>
    </row>
    <row r="53" spans="3:6" ht="13.5" thickTop="1">
      <c r="C53" s="16"/>
      <c r="D53" s="16"/>
      <c r="E53" s="16"/>
      <c r="F53" s="30"/>
    </row>
    <row r="54" spans="2:6" ht="12.75">
      <c r="B54" s="1" t="s">
        <v>95</v>
      </c>
      <c r="C54" s="16"/>
      <c r="D54" s="16"/>
      <c r="E54" s="16"/>
      <c r="F54" s="30"/>
    </row>
    <row r="55" spans="3:6" ht="12.75">
      <c r="C55" s="16"/>
      <c r="D55" s="16"/>
      <c r="E55" s="16"/>
      <c r="F55" s="30"/>
    </row>
    <row r="56" spans="2:6" ht="12.75">
      <c r="B56" s="7" t="s">
        <v>40</v>
      </c>
      <c r="C56" s="16">
        <v>152177</v>
      </c>
      <c r="D56" s="16"/>
      <c r="E56" s="16">
        <v>152177</v>
      </c>
      <c r="F56" s="30"/>
    </row>
    <row r="57" spans="2:6" ht="12.75">
      <c r="B57" s="7" t="s">
        <v>41</v>
      </c>
      <c r="C57" s="16">
        <v>11744</v>
      </c>
      <c r="D57" s="16"/>
      <c r="E57" s="16">
        <v>11744</v>
      </c>
      <c r="F57" s="30"/>
    </row>
    <row r="58" spans="2:6" ht="12.75">
      <c r="B58" s="7" t="s">
        <v>42</v>
      </c>
      <c r="C58" s="19">
        <v>100033</v>
      </c>
      <c r="D58" s="17"/>
      <c r="E58" s="10">
        <v>120883</v>
      </c>
      <c r="F58" s="30"/>
    </row>
    <row r="59" spans="3:6" ht="18" customHeight="1">
      <c r="C59" s="16">
        <f>SUM(C56:C58)</f>
        <v>263954</v>
      </c>
      <c r="D59" s="16"/>
      <c r="E59" s="16">
        <f>SUM(E56:E58)</f>
        <v>284804</v>
      </c>
      <c r="F59" s="30"/>
    </row>
    <row r="60" spans="3:6" ht="12.75">
      <c r="C60" s="16"/>
      <c r="D60" s="16"/>
      <c r="E60" s="16"/>
      <c r="F60" s="30"/>
    </row>
    <row r="61" spans="2:6" ht="12.75">
      <c r="B61" s="7" t="s">
        <v>43</v>
      </c>
      <c r="C61" s="10">
        <v>1677</v>
      </c>
      <c r="D61" s="16"/>
      <c r="E61" s="10">
        <v>1781</v>
      </c>
      <c r="F61" s="30"/>
    </row>
    <row r="62" spans="3:6" ht="12.75">
      <c r="C62" s="16">
        <f>+C59+C61</f>
        <v>265631</v>
      </c>
      <c r="D62" s="16"/>
      <c r="E62" s="16">
        <f>+E59+E61</f>
        <v>286585</v>
      </c>
      <c r="F62" s="30"/>
    </row>
    <row r="63" spans="3:6" ht="12.75">
      <c r="C63" s="16"/>
      <c r="D63" s="16"/>
      <c r="E63" s="16"/>
      <c r="F63" s="30"/>
    </row>
    <row r="64" spans="2:6" ht="27" customHeight="1" thickBot="1">
      <c r="B64" s="12" t="s">
        <v>44</v>
      </c>
      <c r="C64" s="36">
        <f>+C52+C62</f>
        <v>4860056</v>
      </c>
      <c r="D64" s="16"/>
      <c r="E64" s="36">
        <f>+E52+E62</f>
        <v>4684522</v>
      </c>
      <c r="F64" s="30"/>
    </row>
    <row r="65" spans="3:6" ht="13.5" thickTop="1">
      <c r="C65" s="16"/>
      <c r="D65" s="16"/>
      <c r="E65" s="16"/>
      <c r="F65" s="30"/>
    </row>
    <row r="66" spans="3:6" ht="12.75">
      <c r="C66" s="16"/>
      <c r="D66" s="16"/>
      <c r="E66" s="16"/>
      <c r="F66" s="30"/>
    </row>
    <row r="67" spans="2:6" ht="13.5" thickBot="1">
      <c r="B67" s="11" t="s">
        <v>45</v>
      </c>
      <c r="C67" s="86">
        <f>C59/C56</f>
        <v>1.7345196711723847</v>
      </c>
      <c r="D67" s="53"/>
      <c r="E67" s="86">
        <f>E59/E56</f>
        <v>1.871531177510399</v>
      </c>
      <c r="F67" s="30"/>
    </row>
    <row r="68" spans="3:6" ht="13.5" thickTop="1">
      <c r="C68" s="15"/>
      <c r="D68" s="16"/>
      <c r="E68" s="15"/>
      <c r="F68" s="30"/>
    </row>
    <row r="69" spans="2:7" ht="12.75">
      <c r="B69" s="91" t="s">
        <v>104</v>
      </c>
      <c r="C69" s="91"/>
      <c r="D69" s="91"/>
      <c r="E69" s="91"/>
      <c r="F69" s="20"/>
      <c r="G69" s="20"/>
    </row>
    <row r="70" spans="2:7" ht="12.75">
      <c r="B70" s="91"/>
      <c r="C70" s="91"/>
      <c r="D70" s="91"/>
      <c r="E70" s="91"/>
      <c r="F70" s="20"/>
      <c r="G70" s="20"/>
    </row>
    <row r="71" spans="3:6" ht="12.75">
      <c r="C71" s="15"/>
      <c r="D71" s="16"/>
      <c r="E71" s="15"/>
      <c r="F71" s="30"/>
    </row>
    <row r="72" spans="3:6" ht="12.75">
      <c r="C72" s="15"/>
      <c r="D72" s="16"/>
      <c r="E72" s="15"/>
      <c r="F72" s="71"/>
    </row>
    <row r="73" spans="3:6" ht="12.75">
      <c r="C73" s="15"/>
      <c r="D73" s="16"/>
      <c r="E73" s="15"/>
      <c r="F73" s="30"/>
    </row>
    <row r="74" spans="3:6" ht="12.75">
      <c r="C74" s="15"/>
      <c r="D74" s="16"/>
      <c r="E74" s="15"/>
      <c r="F74" s="30"/>
    </row>
    <row r="75" spans="3:6" ht="12.75">
      <c r="C75" s="15"/>
      <c r="D75" s="16"/>
      <c r="E75" s="15"/>
      <c r="F75" s="30"/>
    </row>
    <row r="76" spans="3:6" ht="12.75">
      <c r="C76" s="15"/>
      <c r="D76" s="16"/>
      <c r="E76" s="15"/>
      <c r="F76" s="30"/>
    </row>
    <row r="77" spans="3:6" ht="12.75">
      <c r="C77" s="15"/>
      <c r="D77" s="16"/>
      <c r="E77" s="15"/>
      <c r="F77" s="30"/>
    </row>
    <row r="78" spans="3:6" ht="12.75">
      <c r="C78" s="15"/>
      <c r="D78" s="16"/>
      <c r="E78" s="15"/>
      <c r="F78" s="30"/>
    </row>
    <row r="79" spans="3:6" ht="12.75">
      <c r="C79" s="15"/>
      <c r="D79" s="16"/>
      <c r="E79" s="15"/>
      <c r="F79" s="30"/>
    </row>
    <row r="80" spans="3:6" ht="12.75">
      <c r="C80" s="15"/>
      <c r="D80" s="16"/>
      <c r="E80" s="15"/>
      <c r="F80" s="30"/>
    </row>
    <row r="81" spans="2:6" ht="12.75">
      <c r="B81" s="56"/>
      <c r="C81" s="21"/>
      <c r="E81" s="72"/>
      <c r="F81" s="30"/>
    </row>
    <row r="82" spans="2:6" ht="12.75">
      <c r="B82" s="56"/>
      <c r="C82" s="21"/>
      <c r="E82" s="72"/>
      <c r="F82" s="72"/>
    </row>
    <row r="83" spans="2:6" ht="12.75">
      <c r="B83" s="61"/>
      <c r="C83" s="21"/>
      <c r="E83" s="72"/>
      <c r="F83" s="72"/>
    </row>
    <row r="84" spans="2:6" ht="12.75">
      <c r="B84" s="61"/>
      <c r="C84" s="21"/>
      <c r="E84" s="72"/>
      <c r="F84" s="72"/>
    </row>
    <row r="85" spans="2:6" ht="12.75">
      <c r="B85" s="61"/>
      <c r="C85" s="21"/>
      <c r="E85" s="72"/>
      <c r="F85" s="72"/>
    </row>
    <row r="86" spans="2:6" ht="12.75">
      <c r="B86" s="73"/>
      <c r="E86" s="74"/>
      <c r="F86" s="74"/>
    </row>
    <row r="87" spans="2:6" ht="12.75">
      <c r="B87" s="73"/>
      <c r="E87" s="74"/>
      <c r="F87" s="74"/>
    </row>
    <row r="88" spans="2:6" ht="12.75">
      <c r="B88" s="73"/>
      <c r="E88" s="74"/>
      <c r="F88" s="74"/>
    </row>
    <row r="89" spans="2:6" ht="12.75">
      <c r="B89" s="73"/>
      <c r="E89" s="74"/>
      <c r="F89" s="74"/>
    </row>
    <row r="90" spans="2:6" ht="12.75">
      <c r="B90" s="73"/>
      <c r="E90" s="74"/>
      <c r="F90" s="74"/>
    </row>
    <row r="91" spans="2:6" ht="12.75">
      <c r="B91" s="73"/>
      <c r="E91" s="74"/>
      <c r="F91" s="74"/>
    </row>
    <row r="92" spans="2:6" ht="12.75">
      <c r="B92" s="73"/>
      <c r="E92" s="74"/>
      <c r="F92" s="74"/>
    </row>
    <row r="93" spans="2:6" ht="12.75">
      <c r="B93" s="73"/>
      <c r="E93" s="74"/>
      <c r="F93" s="74"/>
    </row>
    <row r="94" spans="2:6" ht="12.75">
      <c r="B94" s="73"/>
      <c r="E94" s="74"/>
      <c r="F94" s="74"/>
    </row>
    <row r="95" spans="2:6" ht="12.75">
      <c r="B95" s="73"/>
      <c r="E95" s="74"/>
      <c r="F95" s="74"/>
    </row>
    <row r="96" spans="2:6" ht="12.75">
      <c r="B96" s="73"/>
      <c r="E96" s="74"/>
      <c r="F96" s="74"/>
    </row>
    <row r="97" spans="2:6" ht="12.75">
      <c r="B97" s="73"/>
      <c r="E97" s="74"/>
      <c r="F97" s="74"/>
    </row>
    <row r="98" spans="2:6" ht="12.75">
      <c r="B98" s="73"/>
      <c r="E98" s="74"/>
      <c r="F98" s="74"/>
    </row>
    <row r="99" spans="2:6" ht="12.75">
      <c r="B99" s="73"/>
      <c r="E99" s="74"/>
      <c r="F99" s="74"/>
    </row>
    <row r="100" spans="2:6" ht="12.75">
      <c r="B100" s="73"/>
      <c r="E100" s="74"/>
      <c r="F100" s="74"/>
    </row>
    <row r="101" spans="2:6" ht="12.75">
      <c r="B101" s="73"/>
      <c r="E101" s="74"/>
      <c r="F101" s="74"/>
    </row>
    <row r="102" spans="2:6" ht="12.75">
      <c r="B102" s="73"/>
      <c r="E102" s="74"/>
      <c r="F102" s="74"/>
    </row>
    <row r="103" spans="2:6" ht="12.75">
      <c r="B103" s="73"/>
      <c r="E103" s="74"/>
      <c r="F103" s="74"/>
    </row>
    <row r="104" spans="2:6" ht="12.75">
      <c r="B104" s="73"/>
      <c r="E104" s="74"/>
      <c r="F104" s="74"/>
    </row>
    <row r="105" spans="2:6" ht="12.75">
      <c r="B105" s="73"/>
      <c r="E105" s="74"/>
      <c r="F105" s="74"/>
    </row>
    <row r="106" spans="2:6" ht="12.75">
      <c r="B106" s="73"/>
      <c r="E106" s="74"/>
      <c r="F106" s="74"/>
    </row>
    <row r="107" spans="2:6" ht="12.75">
      <c r="B107" s="73"/>
      <c r="E107" s="74"/>
      <c r="F107" s="74"/>
    </row>
    <row r="108" spans="2:6" ht="12.75">
      <c r="B108" s="73"/>
      <c r="E108" s="74"/>
      <c r="F108" s="74"/>
    </row>
    <row r="109" ht="12.75">
      <c r="B109" s="73"/>
    </row>
    <row r="110" ht="12.75">
      <c r="B110" s="73"/>
    </row>
    <row r="111" ht="12.75">
      <c r="B111" s="73"/>
    </row>
    <row r="112" ht="12.75">
      <c r="B112" s="73"/>
    </row>
    <row r="113" ht="12.75">
      <c r="B113" s="73"/>
    </row>
    <row r="114" ht="12.75">
      <c r="B114" s="73"/>
    </row>
    <row r="115" ht="12.75">
      <c r="B115" s="73"/>
    </row>
    <row r="116" ht="12.75">
      <c r="B116" s="73"/>
    </row>
    <row r="117" ht="12.75">
      <c r="B117" s="73"/>
    </row>
    <row r="118" ht="12.75">
      <c r="B118" s="73"/>
    </row>
    <row r="119" ht="12.75">
      <c r="B119" s="73"/>
    </row>
    <row r="120" ht="12.75">
      <c r="B120" s="73"/>
    </row>
    <row r="121" ht="12.75">
      <c r="B121" s="73"/>
    </row>
    <row r="122" ht="12.75">
      <c r="B122" s="73"/>
    </row>
    <row r="123" ht="12.75">
      <c r="B123" s="73"/>
    </row>
  </sheetData>
  <mergeCells count="2">
    <mergeCell ref="B3:E4"/>
    <mergeCell ref="B69:E70"/>
  </mergeCells>
  <printOptions/>
  <pageMargins left="0.75" right="0.75" top="0.5" bottom="0.5" header="0.5" footer="0.5"/>
  <pageSetup fitToHeight="1" fitToWidth="1" horizontalDpi="300" verticalDpi="3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B1:O64"/>
  <sheetViews>
    <sheetView zoomScale="75" zoomScaleNormal="75" workbookViewId="0" topLeftCell="A1">
      <selection activeCell="B21" sqref="B21"/>
    </sheetView>
  </sheetViews>
  <sheetFormatPr defaultColWidth="9.140625" defaultRowHeight="12.75"/>
  <cols>
    <col min="1" max="1" width="9.140625" style="7" customWidth="1"/>
    <col min="2" max="2" width="41.28125" style="7" customWidth="1"/>
    <col min="3" max="4" width="14.57421875" style="7" customWidth="1"/>
    <col min="5" max="5" width="1.57421875" style="7" customWidth="1"/>
    <col min="6" max="7" width="14.57421875" style="7" customWidth="1"/>
    <col min="8" max="8" width="1.1484375" style="7" customWidth="1"/>
    <col min="9" max="9" width="5.8515625" style="7" customWidth="1"/>
    <col min="10" max="10" width="3.8515625" style="7" hidden="1" customWidth="1"/>
    <col min="11" max="12" width="13.8515625" style="7" hidden="1" customWidth="1"/>
    <col min="13" max="13" width="5.00390625" style="7" hidden="1" customWidth="1"/>
    <col min="14" max="16384" width="9.140625" style="7" customWidth="1"/>
  </cols>
  <sheetData>
    <row r="1" spans="2:10" ht="12.75">
      <c r="B1" s="1" t="s">
        <v>0</v>
      </c>
      <c r="C1" s="1"/>
      <c r="D1" s="1"/>
      <c r="E1" s="1"/>
      <c r="F1" s="1"/>
      <c r="G1" s="1"/>
      <c r="H1" s="1"/>
      <c r="I1" s="6"/>
      <c r="J1" s="1"/>
    </row>
    <row r="2" spans="2:10" ht="12.75">
      <c r="B2" s="1"/>
      <c r="C2" s="1"/>
      <c r="D2" s="1"/>
      <c r="E2" s="1"/>
      <c r="F2" s="1"/>
      <c r="G2" s="1"/>
      <c r="H2" s="1"/>
      <c r="I2" s="6"/>
      <c r="J2" s="1"/>
    </row>
    <row r="3" spans="2:10" ht="12.75">
      <c r="B3" s="94" t="s">
        <v>102</v>
      </c>
      <c r="C3" s="93"/>
      <c r="D3" s="93"/>
      <c r="E3" s="93"/>
      <c r="F3" s="93"/>
      <c r="G3" s="93"/>
      <c r="H3" s="20"/>
      <c r="I3" s="20"/>
      <c r="J3" s="20"/>
    </row>
    <row r="4" spans="2:10" ht="12.75">
      <c r="B4" s="93"/>
      <c r="C4" s="93"/>
      <c r="D4" s="93"/>
      <c r="E4" s="93"/>
      <c r="F4" s="93"/>
      <c r="G4" s="93"/>
      <c r="H4" s="20"/>
      <c r="I4" s="20"/>
      <c r="J4" s="20"/>
    </row>
    <row r="5" spans="2:10" ht="13.5" thickBot="1">
      <c r="B5" s="2"/>
      <c r="C5" s="2"/>
      <c r="D5" s="2"/>
      <c r="E5" s="2"/>
      <c r="F5" s="2"/>
      <c r="G5" s="2"/>
      <c r="H5" s="2"/>
      <c r="I5" s="2"/>
      <c r="J5" s="1"/>
    </row>
    <row r="6" spans="2:13" ht="12.75">
      <c r="B6" s="9"/>
      <c r="C6" s="9"/>
      <c r="D6" s="9"/>
      <c r="E6" s="9"/>
      <c r="F6" s="9"/>
      <c r="G6" s="9"/>
      <c r="H6" s="9"/>
      <c r="I6" s="9"/>
      <c r="J6" s="45"/>
      <c r="K6" s="24"/>
      <c r="L6" s="24"/>
      <c r="M6" s="25"/>
    </row>
    <row r="7" spans="2:13" ht="12.75">
      <c r="B7" s="1" t="s">
        <v>76</v>
      </c>
      <c r="C7" s="4"/>
      <c r="D7" s="4"/>
      <c r="E7" s="1"/>
      <c r="F7" s="1"/>
      <c r="G7" s="1"/>
      <c r="H7" s="1"/>
      <c r="I7" s="6"/>
      <c r="J7" s="46"/>
      <c r="K7" s="95" t="s">
        <v>47</v>
      </c>
      <c r="L7" s="95"/>
      <c r="M7" s="27"/>
    </row>
    <row r="8" spans="2:13" ht="12.75">
      <c r="B8" s="1"/>
      <c r="C8" s="1"/>
      <c r="D8" s="1"/>
      <c r="E8" s="1"/>
      <c r="F8" s="6"/>
      <c r="G8" s="1"/>
      <c r="H8" s="1"/>
      <c r="J8" s="26"/>
      <c r="K8" s="95" t="s">
        <v>48</v>
      </c>
      <c r="L8" s="95"/>
      <c r="M8" s="27"/>
    </row>
    <row r="9" spans="2:13" ht="12.75">
      <c r="B9" s="1"/>
      <c r="C9" s="96" t="s">
        <v>49</v>
      </c>
      <c r="D9" s="96"/>
      <c r="E9" s="5"/>
      <c r="F9" s="96" t="s">
        <v>49</v>
      </c>
      <c r="G9" s="96"/>
      <c r="H9" s="6"/>
      <c r="J9" s="26"/>
      <c r="K9" s="97" t="s">
        <v>77</v>
      </c>
      <c r="L9" s="97"/>
      <c r="M9" s="27"/>
    </row>
    <row r="10" spans="2:13" ht="12.75">
      <c r="B10" s="6"/>
      <c r="C10" s="5" t="s">
        <v>7</v>
      </c>
      <c r="D10" s="28" t="s">
        <v>31</v>
      </c>
      <c r="E10" s="5"/>
      <c r="F10" s="5" t="str">
        <f>+C10</f>
        <v>31.03.2003</v>
      </c>
      <c r="G10" s="5" t="str">
        <f>+D10</f>
        <v>31.03.2002</v>
      </c>
      <c r="H10" s="5"/>
      <c r="J10" s="26"/>
      <c r="K10" s="29" t="s">
        <v>51</v>
      </c>
      <c r="L10" s="29" t="s">
        <v>52</v>
      </c>
      <c r="M10" s="27"/>
    </row>
    <row r="11" spans="2:13" ht="12.75">
      <c r="B11" s="6"/>
      <c r="C11" s="5"/>
      <c r="D11" s="5"/>
      <c r="E11" s="5"/>
      <c r="F11" s="5"/>
      <c r="G11" s="5"/>
      <c r="H11" s="28"/>
      <c r="J11" s="26"/>
      <c r="K11" s="29"/>
      <c r="L11" s="29"/>
      <c r="M11" s="27"/>
    </row>
    <row r="12" spans="3:13" ht="12.75">
      <c r="C12" s="14" t="s">
        <v>10</v>
      </c>
      <c r="D12" s="60" t="str">
        <f>+C12</f>
        <v>RM'000</v>
      </c>
      <c r="F12" s="14" t="str">
        <f>+D12</f>
        <v>RM'000</v>
      </c>
      <c r="G12" s="14" t="str">
        <f>+F12</f>
        <v>RM'000</v>
      </c>
      <c r="H12" s="5"/>
      <c r="J12" s="26"/>
      <c r="K12" s="29" t="s">
        <v>10</v>
      </c>
      <c r="L12" s="29" t="str">
        <f>+K12</f>
        <v>RM'000</v>
      </c>
      <c r="M12" s="27"/>
    </row>
    <row r="13" spans="3:13" ht="12.75">
      <c r="C13" s="5"/>
      <c r="D13" s="28"/>
      <c r="F13" s="5"/>
      <c r="G13" s="5"/>
      <c r="H13" s="5"/>
      <c r="J13" s="26"/>
      <c r="K13" s="29"/>
      <c r="L13" s="29"/>
      <c r="M13" s="27"/>
    </row>
    <row r="14" spans="2:13" ht="13.5" thickBot="1">
      <c r="B14" s="7" t="s">
        <v>96</v>
      </c>
      <c r="C14" s="47">
        <v>426097</v>
      </c>
      <c r="D14" s="41">
        <v>274058</v>
      </c>
      <c r="E14" s="15"/>
      <c r="F14" s="47">
        <v>426097</v>
      </c>
      <c r="G14" s="41">
        <v>274058</v>
      </c>
      <c r="H14" s="31"/>
      <c r="J14" s="26"/>
      <c r="K14" s="47"/>
      <c r="L14" s="41"/>
      <c r="M14" s="27"/>
    </row>
    <row r="15" spans="3:13" ht="13.5" thickTop="1">
      <c r="C15" s="15"/>
      <c r="D15" s="31"/>
      <c r="E15" s="15"/>
      <c r="F15" s="15"/>
      <c r="G15" s="31"/>
      <c r="H15" s="31"/>
      <c r="J15" s="26"/>
      <c r="K15" s="16"/>
      <c r="L15" s="30"/>
      <c r="M15" s="27"/>
    </row>
    <row r="16" spans="2:13" ht="12.75">
      <c r="B16" s="7" t="s">
        <v>39</v>
      </c>
      <c r="C16" s="15"/>
      <c r="D16" s="31"/>
      <c r="E16" s="15"/>
      <c r="F16" s="15"/>
      <c r="G16" s="31"/>
      <c r="H16" s="31"/>
      <c r="J16" s="26"/>
      <c r="K16" s="16"/>
      <c r="L16" s="30"/>
      <c r="M16" s="27"/>
    </row>
    <row r="17" spans="3:13" ht="12.75">
      <c r="C17" s="15"/>
      <c r="D17" s="31"/>
      <c r="E17" s="15"/>
      <c r="F17" s="15"/>
      <c r="G17" s="31"/>
      <c r="H17" s="31"/>
      <c r="J17" s="26"/>
      <c r="K17" s="16"/>
      <c r="L17" s="30"/>
      <c r="M17" s="27"/>
    </row>
    <row r="18" spans="2:13" ht="12.75">
      <c r="B18" s="7" t="s">
        <v>78</v>
      </c>
      <c r="C18" s="15">
        <v>383</v>
      </c>
      <c r="D18" s="31">
        <v>229</v>
      </c>
      <c r="E18" s="15"/>
      <c r="F18" s="15">
        <v>383</v>
      </c>
      <c r="G18" s="31">
        <v>229</v>
      </c>
      <c r="H18" s="31"/>
      <c r="J18" s="26"/>
      <c r="K18" s="16"/>
      <c r="L18" s="30"/>
      <c r="M18" s="27"/>
    </row>
    <row r="19" spans="2:13" ht="12.75">
      <c r="B19" s="7" t="s">
        <v>79</v>
      </c>
      <c r="C19" s="15">
        <v>9483</v>
      </c>
      <c r="D19" s="31">
        <f>1063+5225-599+280+1</f>
        <v>5970</v>
      </c>
      <c r="E19" s="15"/>
      <c r="F19" s="15">
        <v>9483</v>
      </c>
      <c r="G19" s="31">
        <f>1063+5225-599+280+1</f>
        <v>5970</v>
      </c>
      <c r="H19" s="31"/>
      <c r="J19" s="26"/>
      <c r="K19" s="16"/>
      <c r="L19" s="30"/>
      <c r="M19" s="27"/>
    </row>
    <row r="20" spans="2:14" ht="12.75">
      <c r="B20" s="7" t="s">
        <v>58</v>
      </c>
      <c r="C20" s="10">
        <f>-8200</f>
        <v>-8200</v>
      </c>
      <c r="D20" s="32">
        <f>-5079+842</f>
        <v>-4237</v>
      </c>
      <c r="E20" s="15"/>
      <c r="F20" s="10">
        <f>-8200</f>
        <v>-8200</v>
      </c>
      <c r="G20" s="32">
        <f>-5079+842</f>
        <v>-4237</v>
      </c>
      <c r="H20" s="31"/>
      <c r="J20" s="26"/>
      <c r="K20" s="16"/>
      <c r="L20" s="30"/>
      <c r="M20" s="27"/>
      <c r="N20" s="22"/>
    </row>
    <row r="21" spans="3:13" ht="12.75">
      <c r="C21" s="15"/>
      <c r="D21" s="31"/>
      <c r="E21" s="15"/>
      <c r="F21" s="15"/>
      <c r="G21" s="31"/>
      <c r="H21" s="31"/>
      <c r="J21" s="26"/>
      <c r="K21" s="16"/>
      <c r="L21" s="30"/>
      <c r="M21" s="27"/>
    </row>
    <row r="22" spans="3:13" ht="12.75">
      <c r="C22" s="15">
        <f>SUM(C18:C20)</f>
        <v>1666</v>
      </c>
      <c r="D22" s="31">
        <f>SUM(D18:D20)</f>
        <v>1962</v>
      </c>
      <c r="E22" s="15"/>
      <c r="F22" s="15">
        <f>SUM(F18:F20)</f>
        <v>1666</v>
      </c>
      <c r="G22" s="31">
        <f>SUM(G18:G20)</f>
        <v>1962</v>
      </c>
      <c r="H22" s="31"/>
      <c r="J22" s="26"/>
      <c r="K22" s="16"/>
      <c r="L22" s="30"/>
      <c r="M22" s="27"/>
    </row>
    <row r="23" spans="2:13" ht="12.75">
      <c r="B23" s="93" t="s">
        <v>132</v>
      </c>
      <c r="C23" s="15"/>
      <c r="D23" s="31"/>
      <c r="E23" s="15"/>
      <c r="F23" s="15"/>
      <c r="G23" s="31"/>
      <c r="H23" s="31"/>
      <c r="J23" s="26"/>
      <c r="K23" s="16"/>
      <c r="L23" s="30"/>
      <c r="M23" s="27"/>
    </row>
    <row r="24" spans="2:13" ht="12.75">
      <c r="B24" s="93"/>
      <c r="C24" s="15"/>
      <c r="D24" s="31"/>
      <c r="E24" s="15"/>
      <c r="F24" s="15"/>
      <c r="G24" s="31"/>
      <c r="H24" s="31"/>
      <c r="J24" s="26"/>
      <c r="K24" s="16"/>
      <c r="L24" s="30"/>
      <c r="M24" s="27"/>
    </row>
    <row r="25" spans="3:13" ht="12.75">
      <c r="C25" s="15"/>
      <c r="D25" s="31"/>
      <c r="E25" s="15"/>
      <c r="F25" s="15"/>
      <c r="G25" s="31"/>
      <c r="H25" s="31"/>
      <c r="J25" s="26"/>
      <c r="K25" s="16"/>
      <c r="L25" s="30"/>
      <c r="M25" s="27"/>
    </row>
    <row r="26" spans="2:13" ht="12.75">
      <c r="B26" s="33" t="s">
        <v>80</v>
      </c>
      <c r="C26" s="15">
        <v>-13252</v>
      </c>
      <c r="D26" s="31">
        <v>14985</v>
      </c>
      <c r="E26" s="15"/>
      <c r="F26" s="15">
        <v>-13252</v>
      </c>
      <c r="G26" s="31">
        <v>14985</v>
      </c>
      <c r="H26" s="31"/>
      <c r="J26" s="26"/>
      <c r="K26" s="16"/>
      <c r="L26" s="30"/>
      <c r="M26" s="27"/>
    </row>
    <row r="27" spans="2:13" ht="12.75">
      <c r="B27" s="33" t="s">
        <v>81</v>
      </c>
      <c r="C27" s="15">
        <v>0</v>
      </c>
      <c r="D27" s="31">
        <v>0</v>
      </c>
      <c r="E27" s="15"/>
      <c r="F27" s="15">
        <v>0</v>
      </c>
      <c r="G27" s="31">
        <v>0</v>
      </c>
      <c r="H27" s="31"/>
      <c r="J27" s="26"/>
      <c r="K27" s="16"/>
      <c r="L27" s="30"/>
      <c r="M27" s="27"/>
    </row>
    <row r="28" spans="2:13" ht="12.75">
      <c r="B28" s="33"/>
      <c r="C28" s="10"/>
      <c r="D28" s="10"/>
      <c r="E28" s="15"/>
      <c r="F28" s="10"/>
      <c r="G28" s="10"/>
      <c r="H28" s="31"/>
      <c r="J28" s="26"/>
      <c r="K28" s="16"/>
      <c r="L28" s="30"/>
      <c r="M28" s="27"/>
    </row>
    <row r="29" spans="2:13" ht="12.75">
      <c r="B29" s="1" t="s">
        <v>111</v>
      </c>
      <c r="C29" s="31">
        <f>+C22+C26+C27</f>
        <v>-11586</v>
      </c>
      <c r="D29" s="31">
        <f>+D22+D26+D27</f>
        <v>16947</v>
      </c>
      <c r="E29" s="15"/>
      <c r="F29" s="31">
        <f>+F22+F26+F27</f>
        <v>-11586</v>
      </c>
      <c r="G29" s="31">
        <f>+G22+G26+G27</f>
        <v>16947</v>
      </c>
      <c r="H29" s="31"/>
      <c r="J29" s="26"/>
      <c r="K29" s="30">
        <f>SUM(K26:K28)</f>
        <v>0</v>
      </c>
      <c r="L29" s="30">
        <f>SUM(L26:L28)</f>
        <v>0</v>
      </c>
      <c r="M29" s="27"/>
    </row>
    <row r="30" spans="3:13" ht="12.75">
      <c r="C30" s="15"/>
      <c r="D30" s="31"/>
      <c r="E30" s="15"/>
      <c r="F30" s="15"/>
      <c r="G30" s="31"/>
      <c r="H30" s="31"/>
      <c r="J30" s="26"/>
      <c r="K30" s="16"/>
      <c r="L30" s="48"/>
      <c r="M30" s="27"/>
    </row>
    <row r="31" spans="2:15" ht="12.75">
      <c r="B31" s="7" t="s">
        <v>62</v>
      </c>
      <c r="C31" s="15">
        <v>-3491</v>
      </c>
      <c r="D31" s="31">
        <v>-3356</v>
      </c>
      <c r="E31" s="15"/>
      <c r="F31" s="15">
        <v>-3491</v>
      </c>
      <c r="G31" s="31">
        <v>-3356</v>
      </c>
      <c r="H31" s="31"/>
      <c r="J31" s="26"/>
      <c r="K31" s="16"/>
      <c r="L31" s="48"/>
      <c r="M31" s="27"/>
      <c r="O31" s="22"/>
    </row>
    <row r="32" spans="3:13" ht="12.75">
      <c r="C32" s="15"/>
      <c r="D32" s="31"/>
      <c r="E32" s="15"/>
      <c r="F32" s="15"/>
      <c r="G32" s="31"/>
      <c r="H32" s="31"/>
      <c r="J32" s="26"/>
      <c r="K32" s="16"/>
      <c r="L32" s="48"/>
      <c r="M32" s="27"/>
    </row>
    <row r="33" spans="2:13" ht="12.75">
      <c r="B33" s="49" t="s">
        <v>110</v>
      </c>
      <c r="C33" s="15">
        <v>709</v>
      </c>
      <c r="D33" s="31">
        <v>10</v>
      </c>
      <c r="E33" s="15"/>
      <c r="F33" s="15">
        <v>709</v>
      </c>
      <c r="G33" s="31">
        <v>10</v>
      </c>
      <c r="H33" s="31"/>
      <c r="J33" s="26"/>
      <c r="K33" s="16"/>
      <c r="L33" s="30"/>
      <c r="M33" s="27"/>
    </row>
    <row r="34" spans="3:13" ht="12.75">
      <c r="C34" s="10"/>
      <c r="D34" s="32"/>
      <c r="E34" s="15"/>
      <c r="F34" s="10"/>
      <c r="G34" s="32"/>
      <c r="H34" s="31"/>
      <c r="J34" s="26"/>
      <c r="K34" s="10"/>
      <c r="L34" s="32"/>
      <c r="M34" s="27"/>
    </row>
    <row r="35" spans="3:13" ht="12.75">
      <c r="C35" s="16"/>
      <c r="D35" s="30"/>
      <c r="E35" s="15"/>
      <c r="F35" s="16"/>
      <c r="G35" s="30"/>
      <c r="H35" s="31"/>
      <c r="J35" s="26"/>
      <c r="K35" s="16"/>
      <c r="L35" s="30"/>
      <c r="M35" s="27"/>
    </row>
    <row r="36" spans="2:13" ht="12.75">
      <c r="B36" s="1" t="s">
        <v>112</v>
      </c>
      <c r="C36" s="15">
        <f>+C29+C31+C33</f>
        <v>-14368</v>
      </c>
      <c r="D36" s="15">
        <f>SUM(D29:D34)</f>
        <v>13601</v>
      </c>
      <c r="E36" s="15"/>
      <c r="F36" s="15">
        <f>+F29+F31+F33</f>
        <v>-14368</v>
      </c>
      <c r="G36" s="15">
        <f>SUM(G29:G34)</f>
        <v>13601</v>
      </c>
      <c r="H36" s="31"/>
      <c r="J36" s="26"/>
      <c r="K36" s="16">
        <f>SUM(K29:K34)</f>
        <v>0</v>
      </c>
      <c r="L36" s="16">
        <f>SUM(L29:L34)</f>
        <v>0</v>
      </c>
      <c r="M36" s="27"/>
    </row>
    <row r="37" spans="3:13" ht="12.75">
      <c r="C37" s="15"/>
      <c r="D37" s="31"/>
      <c r="E37" s="15"/>
      <c r="F37" s="15"/>
      <c r="G37" s="31"/>
      <c r="H37" s="31"/>
      <c r="J37" s="26"/>
      <c r="K37" s="16"/>
      <c r="L37" s="30"/>
      <c r="M37" s="27"/>
    </row>
    <row r="38" spans="2:13" ht="12.75">
      <c r="B38" s="7" t="s">
        <v>82</v>
      </c>
      <c r="C38" s="10">
        <v>-464</v>
      </c>
      <c r="D38" s="32">
        <v>-853</v>
      </c>
      <c r="E38" s="15"/>
      <c r="F38" s="10">
        <v>-464</v>
      </c>
      <c r="G38" s="32">
        <v>-853</v>
      </c>
      <c r="H38" s="31"/>
      <c r="J38" s="26"/>
      <c r="K38" s="10"/>
      <c r="L38" s="32"/>
      <c r="M38" s="27"/>
    </row>
    <row r="39" spans="3:13" ht="12.75">
      <c r="C39" s="16"/>
      <c r="D39" s="30"/>
      <c r="E39" s="15"/>
      <c r="F39" s="16"/>
      <c r="G39" s="30"/>
      <c r="H39" s="31"/>
      <c r="J39" s="26"/>
      <c r="K39" s="16"/>
      <c r="L39" s="30"/>
      <c r="M39" s="27"/>
    </row>
    <row r="40" spans="2:13" ht="12.75">
      <c r="B40" s="1" t="s">
        <v>113</v>
      </c>
      <c r="C40" s="15">
        <f>+C36+C38</f>
        <v>-14832</v>
      </c>
      <c r="D40" s="15">
        <f>+D36+D38</f>
        <v>12748</v>
      </c>
      <c r="E40" s="15"/>
      <c r="F40" s="15">
        <f>+F36+F38</f>
        <v>-14832</v>
      </c>
      <c r="G40" s="15">
        <f>+G36+G38</f>
        <v>12748</v>
      </c>
      <c r="H40" s="31"/>
      <c r="J40" s="26"/>
      <c r="K40" s="16">
        <f>+K36+K38</f>
        <v>0</v>
      </c>
      <c r="L40" s="16">
        <f>+L36+L38</f>
        <v>0</v>
      </c>
      <c r="M40" s="27"/>
    </row>
    <row r="41" spans="3:13" ht="12.75">
      <c r="C41" s="31"/>
      <c r="D41" s="31"/>
      <c r="E41" s="15"/>
      <c r="F41" s="31"/>
      <c r="G41" s="31"/>
      <c r="H41" s="31"/>
      <c r="J41" s="26"/>
      <c r="K41" s="30"/>
      <c r="L41" s="30"/>
      <c r="M41" s="27"/>
    </row>
    <row r="42" spans="2:13" ht="12.75">
      <c r="B42" s="7" t="s">
        <v>83</v>
      </c>
      <c r="C42" s="31">
        <v>110</v>
      </c>
      <c r="D42" s="31">
        <v>100</v>
      </c>
      <c r="E42" s="15"/>
      <c r="F42" s="31">
        <v>110</v>
      </c>
      <c r="G42" s="31">
        <v>100</v>
      </c>
      <c r="H42" s="31"/>
      <c r="J42" s="26"/>
      <c r="K42" s="30"/>
      <c r="L42" s="30">
        <v>0</v>
      </c>
      <c r="M42" s="27"/>
    </row>
    <row r="43" spans="3:13" ht="12.75">
      <c r="C43" s="31"/>
      <c r="D43" s="31"/>
      <c r="E43" s="15"/>
      <c r="F43" s="31"/>
      <c r="G43" s="31"/>
      <c r="H43" s="31"/>
      <c r="J43" s="26"/>
      <c r="K43" s="30"/>
      <c r="L43" s="30"/>
      <c r="M43" s="27"/>
    </row>
    <row r="44" spans="2:13" ht="13.5" thickBot="1">
      <c r="B44" s="1" t="s">
        <v>84</v>
      </c>
      <c r="C44" s="36">
        <f>+C40+C42</f>
        <v>-14722</v>
      </c>
      <c r="D44" s="36">
        <f>+D40+D42</f>
        <v>12848</v>
      </c>
      <c r="E44" s="15"/>
      <c r="F44" s="36">
        <f>+F40+F42</f>
        <v>-14722</v>
      </c>
      <c r="G44" s="36">
        <f>+G40+G42</f>
        <v>12848</v>
      </c>
      <c r="H44" s="15"/>
      <c r="J44" s="26"/>
      <c r="K44" s="50">
        <f>+K40+K42</f>
        <v>0</v>
      </c>
      <c r="L44" s="50">
        <f>+L40+L42</f>
        <v>0</v>
      </c>
      <c r="M44" s="27"/>
    </row>
    <row r="45" spans="2:13" ht="13.5" thickTop="1">
      <c r="B45" s="13"/>
      <c r="C45" s="15"/>
      <c r="D45" s="15"/>
      <c r="E45" s="15"/>
      <c r="F45" s="15"/>
      <c r="G45" s="15"/>
      <c r="H45" s="15"/>
      <c r="J45" s="26"/>
      <c r="K45" s="16"/>
      <c r="L45" s="16"/>
      <c r="M45" s="27"/>
    </row>
    <row r="46" spans="2:13" ht="12.75">
      <c r="B46" s="51" t="s">
        <v>97</v>
      </c>
      <c r="C46" s="15"/>
      <c r="D46" s="15"/>
      <c r="E46" s="15"/>
      <c r="F46" s="15"/>
      <c r="G46" s="15"/>
      <c r="H46" s="15"/>
      <c r="J46" s="26"/>
      <c r="K46" s="16"/>
      <c r="L46" s="16"/>
      <c r="M46" s="27"/>
    </row>
    <row r="47" spans="2:13" ht="12.75">
      <c r="B47" s="34" t="s">
        <v>85</v>
      </c>
      <c r="C47" s="52">
        <v>-9.75</v>
      </c>
      <c r="D47" s="52">
        <v>8.54</v>
      </c>
      <c r="E47" s="15"/>
      <c r="F47" s="52">
        <v>-9.75</v>
      </c>
      <c r="G47" s="52">
        <v>8.54</v>
      </c>
      <c r="H47" s="15"/>
      <c r="J47" s="26"/>
      <c r="K47" s="53"/>
      <c r="L47" s="53"/>
      <c r="M47" s="27"/>
    </row>
    <row r="48" spans="2:13" ht="12.75">
      <c r="B48" s="33" t="s">
        <v>86</v>
      </c>
      <c r="C48" s="52">
        <v>0</v>
      </c>
      <c r="D48" s="52">
        <v>8.53</v>
      </c>
      <c r="E48" s="15"/>
      <c r="F48" s="52">
        <v>0</v>
      </c>
      <c r="G48" s="52">
        <v>8.53</v>
      </c>
      <c r="H48" s="15"/>
      <c r="J48" s="26"/>
      <c r="K48" s="53"/>
      <c r="L48" s="53"/>
      <c r="M48" s="27"/>
    </row>
    <row r="49" spans="2:13" ht="13.5" thickBot="1">
      <c r="B49" s="49"/>
      <c r="C49" s="54"/>
      <c r="D49" s="42"/>
      <c r="E49" s="15"/>
      <c r="F49" s="54"/>
      <c r="G49" s="42"/>
      <c r="H49" s="42"/>
      <c r="J49" s="37"/>
      <c r="K49" s="38"/>
      <c r="L49" s="38"/>
      <c r="M49" s="39"/>
    </row>
    <row r="50" spans="3:8" ht="12.75">
      <c r="C50" s="15"/>
      <c r="D50" s="31"/>
      <c r="E50" s="15"/>
      <c r="F50" s="31"/>
      <c r="G50" s="31"/>
      <c r="H50" s="31"/>
    </row>
    <row r="51" spans="2:8" ht="12.75">
      <c r="B51" s="92" t="s">
        <v>87</v>
      </c>
      <c r="C51" s="92"/>
      <c r="D51" s="92"/>
      <c r="E51" s="92"/>
      <c r="F51" s="92"/>
      <c r="G51" s="92"/>
      <c r="H51" s="31"/>
    </row>
    <row r="52" spans="2:8" ht="12.75">
      <c r="B52" s="92"/>
      <c r="C52" s="92"/>
      <c r="D52" s="92"/>
      <c r="E52" s="92"/>
      <c r="F52" s="92"/>
      <c r="G52" s="92"/>
      <c r="H52" s="31"/>
    </row>
    <row r="53" spans="2:8" ht="12.75">
      <c r="B53" s="93"/>
      <c r="C53" s="93"/>
      <c r="D53" s="93"/>
      <c r="E53" s="93"/>
      <c r="F53" s="93"/>
      <c r="G53" s="93"/>
      <c r="H53" s="31"/>
    </row>
    <row r="54" spans="3:8" ht="12.75">
      <c r="C54" s="15"/>
      <c r="D54" s="31"/>
      <c r="E54" s="15"/>
      <c r="F54" s="31"/>
      <c r="G54" s="31"/>
      <c r="H54" s="31"/>
    </row>
    <row r="55" spans="2:8" ht="12.75">
      <c r="B55" s="1" t="s">
        <v>88</v>
      </c>
      <c r="C55" s="15"/>
      <c r="D55" s="31"/>
      <c r="E55" s="15"/>
      <c r="F55" s="31"/>
      <c r="G55" s="31"/>
      <c r="H55" s="31"/>
    </row>
    <row r="56" spans="3:8" ht="12.75">
      <c r="C56" s="15"/>
      <c r="D56" s="31"/>
      <c r="E56" s="15"/>
      <c r="F56" s="31"/>
      <c r="G56" s="31"/>
      <c r="H56" s="31"/>
    </row>
    <row r="57" spans="3:8" ht="12.75">
      <c r="C57" s="15"/>
      <c r="D57" s="31"/>
      <c r="E57" s="15"/>
      <c r="F57" s="31"/>
      <c r="G57" s="31"/>
      <c r="H57" s="31"/>
    </row>
    <row r="58" spans="3:8" ht="12.75">
      <c r="C58" s="15"/>
      <c r="D58" s="31"/>
      <c r="E58" s="15"/>
      <c r="F58" s="31"/>
      <c r="G58" s="31"/>
      <c r="H58" s="31"/>
    </row>
    <row r="59" spans="3:8" ht="12.75">
      <c r="C59" s="15"/>
      <c r="D59" s="15"/>
      <c r="E59" s="15"/>
      <c r="F59" s="31"/>
      <c r="G59" s="15"/>
      <c r="H59" s="15"/>
    </row>
    <row r="60" spans="3:8" ht="12.75">
      <c r="C60" s="15"/>
      <c r="D60" s="15"/>
      <c r="E60" s="15"/>
      <c r="F60" s="31"/>
      <c r="G60" s="15"/>
      <c r="H60" s="15"/>
    </row>
    <row r="61" spans="3:8" ht="12.75">
      <c r="C61" s="15"/>
      <c r="D61" s="15"/>
      <c r="E61" s="15"/>
      <c r="F61" s="31"/>
      <c r="G61" s="15"/>
      <c r="H61" s="15"/>
    </row>
    <row r="62" spans="3:6" ht="12.75">
      <c r="C62" s="15"/>
      <c r="D62" s="15"/>
      <c r="E62" s="15"/>
      <c r="F62" s="31"/>
    </row>
    <row r="63" spans="3:6" ht="12.75">
      <c r="C63" s="15"/>
      <c r="D63" s="15"/>
      <c r="E63" s="15"/>
      <c r="F63" s="31"/>
    </row>
    <row r="64" spans="3:6" ht="12.75">
      <c r="C64" s="15"/>
      <c r="D64" s="15"/>
      <c r="E64" s="15"/>
      <c r="F64" s="31"/>
    </row>
  </sheetData>
  <mergeCells count="8">
    <mergeCell ref="B51:G53"/>
    <mergeCell ref="B3:G4"/>
    <mergeCell ref="K7:L7"/>
    <mergeCell ref="K8:L8"/>
    <mergeCell ref="C9:D9"/>
    <mergeCell ref="F9:G9"/>
    <mergeCell ref="K9:L9"/>
    <mergeCell ref="B23:B24"/>
  </mergeCells>
  <printOptions/>
  <pageMargins left="0.75" right="0.75" top="0.5" bottom="0.5" header="0.5" footer="0.5"/>
  <pageSetup fitToHeight="1" fitToWidth="1" horizontalDpi="300" verticalDpi="300" orientation="portrait" scale="81" r:id="rId1"/>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zoomScale="75" zoomScaleNormal="75" workbookViewId="0" topLeftCell="A9">
      <selection activeCell="B37" sqref="B37"/>
    </sheetView>
  </sheetViews>
  <sheetFormatPr defaultColWidth="9.140625" defaultRowHeight="12.75"/>
  <cols>
    <col min="1" max="1" width="7.7109375" style="7" customWidth="1"/>
    <col min="2" max="2" width="39.7109375" style="7" customWidth="1"/>
    <col min="3" max="4" width="14.57421875" style="7" customWidth="1"/>
    <col min="5" max="5" width="1.7109375" style="7" customWidth="1"/>
    <col min="6" max="7" width="14.57421875" style="7" customWidth="1"/>
    <col min="8" max="9" width="3.57421875" style="7" customWidth="1"/>
    <col min="10" max="10" width="3.57421875" style="7" hidden="1" customWidth="1"/>
    <col min="11" max="12" width="13.8515625" style="7" hidden="1" customWidth="1"/>
    <col min="13" max="13" width="3.57421875" style="7" hidden="1" customWidth="1"/>
    <col min="14" max="16384" width="3.57421875" style="7" customWidth="1"/>
  </cols>
  <sheetData>
    <row r="1" spans="1:10" ht="12.75">
      <c r="A1" s="1"/>
      <c r="B1" s="1" t="s">
        <v>0</v>
      </c>
      <c r="C1" s="1"/>
      <c r="D1" s="1"/>
      <c r="E1" s="1"/>
      <c r="F1" s="1"/>
      <c r="G1" s="1"/>
      <c r="H1" s="1"/>
      <c r="I1" s="6"/>
      <c r="J1" s="1"/>
    </row>
    <row r="2" spans="1:10" ht="12.75">
      <c r="A2" s="1"/>
      <c r="B2" s="1"/>
      <c r="C2" s="1"/>
      <c r="D2" s="1"/>
      <c r="E2" s="1"/>
      <c r="F2" s="1"/>
      <c r="G2" s="1"/>
      <c r="H2" s="1"/>
      <c r="I2" s="6"/>
      <c r="J2" s="1"/>
    </row>
    <row r="3" spans="1:10" ht="12.75" customHeight="1">
      <c r="A3" s="1"/>
      <c r="B3" s="94" t="s">
        <v>102</v>
      </c>
      <c r="C3" s="93"/>
      <c r="D3" s="93"/>
      <c r="E3" s="93"/>
      <c r="F3" s="93"/>
      <c r="G3" s="93"/>
      <c r="H3" s="2"/>
      <c r="I3" s="2"/>
      <c r="J3" s="20"/>
    </row>
    <row r="4" spans="1:10" ht="12.75">
      <c r="A4" s="1"/>
      <c r="B4" s="93"/>
      <c r="C4" s="93"/>
      <c r="D4" s="93"/>
      <c r="E4" s="93"/>
      <c r="F4" s="93"/>
      <c r="G4" s="93"/>
      <c r="H4" s="2"/>
      <c r="I4" s="2"/>
      <c r="J4" s="20"/>
    </row>
    <row r="5" spans="1:10" ht="13.5" thickBot="1">
      <c r="A5" s="1"/>
      <c r="B5" s="2"/>
      <c r="C5" s="2"/>
      <c r="D5" s="2"/>
      <c r="E5" s="2"/>
      <c r="F5" s="2"/>
      <c r="G5" s="2"/>
      <c r="H5" s="2"/>
      <c r="I5" s="2"/>
      <c r="J5" s="1"/>
    </row>
    <row r="6" spans="1:13" ht="12.75">
      <c r="A6" s="1"/>
      <c r="B6" s="9"/>
      <c r="C6" s="9"/>
      <c r="D6" s="9"/>
      <c r="E6" s="9"/>
      <c r="F6" s="9"/>
      <c r="G6" s="9"/>
      <c r="H6" s="9"/>
      <c r="I6" s="9"/>
      <c r="J6" s="23"/>
      <c r="K6" s="24"/>
      <c r="L6" s="24"/>
      <c r="M6" s="25"/>
    </row>
    <row r="7" spans="1:13" ht="12.75">
      <c r="A7" s="1"/>
      <c r="B7" s="1" t="s">
        <v>66</v>
      </c>
      <c r="C7" s="4"/>
      <c r="D7" s="4"/>
      <c r="E7" s="1"/>
      <c r="F7" s="1"/>
      <c r="G7" s="1"/>
      <c r="H7" s="1"/>
      <c r="I7" s="6"/>
      <c r="J7" s="26"/>
      <c r="K7" s="95" t="s">
        <v>47</v>
      </c>
      <c r="L7" s="95"/>
      <c r="M7" s="27"/>
    </row>
    <row r="8" spans="1:13" ht="12.75">
      <c r="A8" s="1"/>
      <c r="B8" s="1"/>
      <c r="C8" s="1"/>
      <c r="D8" s="1"/>
      <c r="E8" s="1"/>
      <c r="F8" s="6"/>
      <c r="G8" s="1"/>
      <c r="H8" s="1"/>
      <c r="J8" s="26"/>
      <c r="K8" s="95" t="s">
        <v>48</v>
      </c>
      <c r="L8" s="95"/>
      <c r="M8" s="27"/>
    </row>
    <row r="9" spans="1:13" ht="12.75">
      <c r="A9" s="1"/>
      <c r="B9" s="1"/>
      <c r="C9" s="96" t="s">
        <v>49</v>
      </c>
      <c r="D9" s="96"/>
      <c r="E9" s="5"/>
      <c r="F9" s="96" t="s">
        <v>49</v>
      </c>
      <c r="G9" s="96"/>
      <c r="H9" s="6"/>
      <c r="J9" s="26"/>
      <c r="K9" s="97" t="s">
        <v>50</v>
      </c>
      <c r="L9" s="97"/>
      <c r="M9" s="27"/>
    </row>
    <row r="10" spans="1:13" ht="12.75">
      <c r="A10" s="6"/>
      <c r="B10" s="6"/>
      <c r="C10" s="5" t="s">
        <v>7</v>
      </c>
      <c r="D10" s="28" t="s">
        <v>31</v>
      </c>
      <c r="E10" s="5"/>
      <c r="F10" s="5" t="str">
        <f>+C10</f>
        <v>31.03.2003</v>
      </c>
      <c r="G10" s="5" t="str">
        <f>+D10</f>
        <v>31.03.2002</v>
      </c>
      <c r="H10" s="5"/>
      <c r="J10" s="26"/>
      <c r="K10" s="29" t="s">
        <v>51</v>
      </c>
      <c r="L10" s="29" t="s">
        <v>52</v>
      </c>
      <c r="M10" s="27"/>
    </row>
    <row r="11" spans="1:13" ht="12.75">
      <c r="A11" s="6"/>
      <c r="B11" s="6"/>
      <c r="C11" s="5"/>
      <c r="D11" s="5"/>
      <c r="E11" s="5"/>
      <c r="F11" s="5"/>
      <c r="G11" s="5"/>
      <c r="H11" s="28"/>
      <c r="J11" s="26"/>
      <c r="K11" s="29"/>
      <c r="L11" s="29"/>
      <c r="M11" s="27"/>
    </row>
    <row r="12" spans="1:13" ht="12.75">
      <c r="A12" s="6"/>
      <c r="C12" s="14" t="s">
        <v>10</v>
      </c>
      <c r="D12" s="60" t="str">
        <f>+C12</f>
        <v>RM'000</v>
      </c>
      <c r="F12" s="14" t="str">
        <f>+D12</f>
        <v>RM'000</v>
      </c>
      <c r="G12" s="14" t="str">
        <f>+F12</f>
        <v>RM'000</v>
      </c>
      <c r="H12" s="5"/>
      <c r="J12" s="26"/>
      <c r="K12" s="29" t="s">
        <v>10</v>
      </c>
      <c r="L12" s="29" t="str">
        <f>+K12</f>
        <v>RM'000</v>
      </c>
      <c r="M12" s="27"/>
    </row>
    <row r="13" spans="1:13" ht="12.75">
      <c r="A13" s="6"/>
      <c r="C13" s="14"/>
      <c r="D13" s="60"/>
      <c r="F13" s="14"/>
      <c r="G13" s="14"/>
      <c r="H13" s="5"/>
      <c r="J13" s="26"/>
      <c r="K13" s="29"/>
      <c r="L13" s="29"/>
      <c r="M13" s="27"/>
    </row>
    <row r="14" spans="1:13" ht="12.75">
      <c r="A14" s="6"/>
      <c r="B14" s="7" t="s">
        <v>53</v>
      </c>
      <c r="C14" s="17">
        <v>99503</v>
      </c>
      <c r="D14" s="30">
        <v>89057</v>
      </c>
      <c r="E14" s="15"/>
      <c r="F14" s="17">
        <v>99503</v>
      </c>
      <c r="G14" s="30">
        <v>89057</v>
      </c>
      <c r="H14" s="31"/>
      <c r="J14" s="26"/>
      <c r="K14" s="17"/>
      <c r="L14" s="30"/>
      <c r="M14" s="27"/>
    </row>
    <row r="15" spans="1:13" ht="12.75">
      <c r="A15" s="6"/>
      <c r="B15" s="7" t="s">
        <v>54</v>
      </c>
      <c r="C15" s="19">
        <v>-28213</v>
      </c>
      <c r="D15" s="32">
        <v>-19081</v>
      </c>
      <c r="E15" s="16"/>
      <c r="F15" s="19">
        <v>-28213</v>
      </c>
      <c r="G15" s="32">
        <v>-19081</v>
      </c>
      <c r="H15" s="31"/>
      <c r="J15" s="26"/>
      <c r="K15" s="19"/>
      <c r="L15" s="32"/>
      <c r="M15" s="27"/>
    </row>
    <row r="16" spans="3:13" ht="12.75">
      <c r="C16" s="16"/>
      <c r="D16" s="30"/>
      <c r="E16" s="16"/>
      <c r="F16" s="16"/>
      <c r="G16" s="30"/>
      <c r="H16" s="31"/>
      <c r="J16" s="26"/>
      <c r="K16" s="16"/>
      <c r="L16" s="30"/>
      <c r="M16" s="27"/>
    </row>
    <row r="17" spans="2:13" ht="12.75">
      <c r="B17" s="7" t="s">
        <v>55</v>
      </c>
      <c r="C17" s="15">
        <f>+C14+C15</f>
        <v>71290</v>
      </c>
      <c r="D17" s="15">
        <f>+D14+D15</f>
        <v>69976</v>
      </c>
      <c r="E17" s="15"/>
      <c r="F17" s="15">
        <f>+F14+F15</f>
        <v>71290</v>
      </c>
      <c r="G17" s="15">
        <f>+G14+G15</f>
        <v>69976</v>
      </c>
      <c r="H17" s="31"/>
      <c r="J17" s="26"/>
      <c r="K17" s="16">
        <f>+K14+K15</f>
        <v>0</v>
      </c>
      <c r="L17" s="16">
        <f>+L14+L15</f>
        <v>0</v>
      </c>
      <c r="M17" s="27"/>
    </row>
    <row r="18" spans="2:13" ht="12.75">
      <c r="B18" s="33"/>
      <c r="C18" s="15"/>
      <c r="D18" s="31"/>
      <c r="E18" s="15"/>
      <c r="F18" s="15"/>
      <c r="G18" s="31"/>
      <c r="H18" s="31"/>
      <c r="J18" s="26"/>
      <c r="K18" s="16"/>
      <c r="L18" s="30"/>
      <c r="M18" s="27"/>
    </row>
    <row r="19" spans="2:13" ht="12.75">
      <c r="B19" s="7" t="s">
        <v>67</v>
      </c>
      <c r="C19" s="15"/>
      <c r="D19" s="31"/>
      <c r="E19" s="15"/>
      <c r="F19" s="15"/>
      <c r="G19" s="31"/>
      <c r="H19" s="31"/>
      <c r="J19" s="26"/>
      <c r="K19" s="16"/>
      <c r="L19" s="30"/>
      <c r="M19" s="27"/>
    </row>
    <row r="20" spans="2:13" ht="12.75">
      <c r="B20" s="7" t="s">
        <v>68</v>
      </c>
      <c r="C20" s="10">
        <v>4449</v>
      </c>
      <c r="D20" s="32">
        <v>5629</v>
      </c>
      <c r="E20" s="15"/>
      <c r="F20" s="10">
        <v>4449</v>
      </c>
      <c r="G20" s="32">
        <v>5629</v>
      </c>
      <c r="H20" s="31"/>
      <c r="J20" s="26"/>
      <c r="K20" s="10"/>
      <c r="L20" s="32"/>
      <c r="M20" s="27"/>
    </row>
    <row r="21" spans="3:13" ht="12.75">
      <c r="C21" s="16"/>
      <c r="D21" s="30"/>
      <c r="E21" s="15"/>
      <c r="F21" s="16"/>
      <c r="G21" s="30"/>
      <c r="H21" s="31"/>
      <c r="J21" s="26"/>
      <c r="K21" s="16"/>
      <c r="L21" s="30"/>
      <c r="M21" s="27"/>
    </row>
    <row r="22" spans="2:13" ht="12.75">
      <c r="B22" s="7" t="s">
        <v>69</v>
      </c>
      <c r="C22" s="15">
        <f>+C17+C20</f>
        <v>75739</v>
      </c>
      <c r="D22" s="15">
        <f>+D17+D20</f>
        <v>75605</v>
      </c>
      <c r="E22" s="15"/>
      <c r="F22" s="15">
        <f>+F17+F20</f>
        <v>75739</v>
      </c>
      <c r="G22" s="15">
        <f>+G17+G20</f>
        <v>75605</v>
      </c>
      <c r="H22" s="31"/>
      <c r="J22" s="26"/>
      <c r="K22" s="16">
        <f>+K17+K20</f>
        <v>0</v>
      </c>
      <c r="L22" s="16">
        <f>+L17+L20</f>
        <v>0</v>
      </c>
      <c r="M22" s="27"/>
    </row>
    <row r="23" spans="3:13" ht="12.75">
      <c r="C23" s="15"/>
      <c r="D23" s="31"/>
      <c r="E23" s="15"/>
      <c r="F23" s="15"/>
      <c r="G23" s="31"/>
      <c r="H23" s="31"/>
      <c r="J23" s="26"/>
      <c r="K23" s="16"/>
      <c r="L23" s="30"/>
      <c r="M23" s="27"/>
    </row>
    <row r="24" spans="2:13" ht="12.75">
      <c r="B24" s="20" t="s">
        <v>70</v>
      </c>
      <c r="C24" s="15">
        <v>-58309</v>
      </c>
      <c r="D24" s="31">
        <v>-51101</v>
      </c>
      <c r="E24" s="15"/>
      <c r="F24" s="15">
        <v>-58309</v>
      </c>
      <c r="G24" s="31">
        <v>-51101</v>
      </c>
      <c r="H24" s="31"/>
      <c r="J24" s="26"/>
      <c r="K24" s="16"/>
      <c r="L24" s="30"/>
      <c r="M24" s="27"/>
    </row>
    <row r="25" spans="2:13" ht="12.75">
      <c r="B25" s="7" t="s">
        <v>71</v>
      </c>
      <c r="C25" s="10">
        <v>-6556</v>
      </c>
      <c r="D25" s="32">
        <v>-5739</v>
      </c>
      <c r="E25" s="15"/>
      <c r="F25" s="10">
        <v>-6556</v>
      </c>
      <c r="G25" s="32">
        <v>-5739</v>
      </c>
      <c r="H25" s="31"/>
      <c r="J25" s="26"/>
      <c r="K25" s="16"/>
      <c r="L25" s="30"/>
      <c r="M25" s="27"/>
    </row>
    <row r="26" spans="3:13" ht="12.75">
      <c r="C26" s="16"/>
      <c r="D26" s="30"/>
      <c r="E26" s="16"/>
      <c r="F26" s="16"/>
      <c r="G26" s="30"/>
      <c r="H26" s="31"/>
      <c r="J26" s="26"/>
      <c r="K26" s="16"/>
      <c r="L26" s="30"/>
      <c r="M26" s="27"/>
    </row>
    <row r="27" spans="2:13" ht="12.75">
      <c r="B27" s="7" t="s">
        <v>109</v>
      </c>
      <c r="C27" s="16">
        <f>+C22+C24+C25</f>
        <v>10874</v>
      </c>
      <c r="D27" s="16">
        <f>+D22+D24+D25</f>
        <v>18765</v>
      </c>
      <c r="E27" s="16"/>
      <c r="F27" s="16">
        <f>+F22+F24+F25</f>
        <v>10874</v>
      </c>
      <c r="G27" s="16">
        <f>+G22+G24+G25</f>
        <v>18765</v>
      </c>
      <c r="H27" s="31"/>
      <c r="J27" s="26"/>
      <c r="K27" s="16">
        <f>SUM(K22:K25)</f>
        <v>0</v>
      </c>
      <c r="L27" s="16">
        <f>SUM(L22:L25)</f>
        <v>0</v>
      </c>
      <c r="M27" s="27"/>
    </row>
    <row r="28" spans="2:13" ht="12.75">
      <c r="B28" s="33" t="s">
        <v>72</v>
      </c>
      <c r="C28" s="16"/>
      <c r="D28" s="30"/>
      <c r="E28" s="16"/>
      <c r="F28" s="16"/>
      <c r="G28" s="30"/>
      <c r="H28" s="31"/>
      <c r="J28" s="26"/>
      <c r="K28" s="16"/>
      <c r="L28" s="30"/>
      <c r="M28" s="27"/>
    </row>
    <row r="29" spans="3:13" ht="12.75">
      <c r="C29" s="16"/>
      <c r="D29" s="30"/>
      <c r="E29" s="16"/>
      <c r="F29" s="16"/>
      <c r="G29" s="30"/>
      <c r="H29" s="31"/>
      <c r="J29" s="26"/>
      <c r="K29" s="16"/>
      <c r="L29" s="30"/>
      <c r="M29" s="27"/>
    </row>
    <row r="30" spans="2:13" ht="12.75">
      <c r="B30" s="7" t="s">
        <v>58</v>
      </c>
      <c r="C30" s="10">
        <v>-17049</v>
      </c>
      <c r="D30" s="32">
        <f>-14722-22</f>
        <v>-14744</v>
      </c>
      <c r="E30" s="16"/>
      <c r="F30" s="10">
        <v>-17049</v>
      </c>
      <c r="G30" s="32">
        <f>-14722-22</f>
        <v>-14744</v>
      </c>
      <c r="H30" s="31"/>
      <c r="J30" s="26"/>
      <c r="K30" s="10"/>
      <c r="L30" s="32"/>
      <c r="M30" s="27"/>
    </row>
    <row r="31" spans="1:13" ht="12.75">
      <c r="A31" s="1"/>
      <c r="C31" s="16"/>
      <c r="D31" s="30"/>
      <c r="E31" s="16"/>
      <c r="F31" s="16"/>
      <c r="G31" s="30"/>
      <c r="H31" s="31"/>
      <c r="J31" s="26"/>
      <c r="K31" s="16"/>
      <c r="L31" s="30"/>
      <c r="M31" s="27"/>
    </row>
    <row r="32" spans="2:13" ht="12.75">
      <c r="B32" s="7" t="s">
        <v>105</v>
      </c>
      <c r="C32" s="30">
        <f>+C27+C30</f>
        <v>-6175</v>
      </c>
      <c r="D32" s="30">
        <f>+D27+D30</f>
        <v>4021</v>
      </c>
      <c r="E32" s="16"/>
      <c r="F32" s="30">
        <f>+F27+F30</f>
        <v>-6175</v>
      </c>
      <c r="G32" s="30">
        <f>+G27+G30</f>
        <v>4021</v>
      </c>
      <c r="H32" s="31"/>
      <c r="J32" s="26"/>
      <c r="K32" s="30">
        <f>+K27+K30</f>
        <v>0</v>
      </c>
      <c r="L32" s="30">
        <f>+L27+L30</f>
        <v>0</v>
      </c>
      <c r="M32" s="27"/>
    </row>
    <row r="33" spans="3:13" ht="12.75">
      <c r="C33" s="30"/>
      <c r="D33" s="30"/>
      <c r="E33" s="16"/>
      <c r="F33" s="30"/>
      <c r="G33" s="30"/>
      <c r="H33" s="31"/>
      <c r="J33" s="26"/>
      <c r="K33" s="30"/>
      <c r="L33" s="30"/>
      <c r="M33" s="27"/>
    </row>
    <row r="34" spans="2:13" ht="12.75">
      <c r="B34" s="7" t="s">
        <v>59</v>
      </c>
      <c r="C34" s="16">
        <v>4911</v>
      </c>
      <c r="D34" s="16">
        <v>3094</v>
      </c>
      <c r="E34" s="16"/>
      <c r="F34" s="16">
        <v>4911</v>
      </c>
      <c r="G34" s="16">
        <v>3094</v>
      </c>
      <c r="H34" s="15"/>
      <c r="J34" s="26"/>
      <c r="K34" s="16"/>
      <c r="L34" s="16"/>
      <c r="M34" s="27"/>
    </row>
    <row r="35" spans="2:13" ht="12.75">
      <c r="B35" s="13" t="s">
        <v>73</v>
      </c>
      <c r="C35" s="16">
        <v>-6851</v>
      </c>
      <c r="D35" s="16">
        <v>-3384</v>
      </c>
      <c r="E35" s="16"/>
      <c r="F35" s="16">
        <v>-6851</v>
      </c>
      <c r="G35" s="16">
        <v>-3384</v>
      </c>
      <c r="H35" s="15"/>
      <c r="J35" s="26"/>
      <c r="K35" s="16"/>
      <c r="L35" s="16"/>
      <c r="M35" s="27"/>
    </row>
    <row r="36" spans="2:13" ht="12.75">
      <c r="B36" s="13" t="s">
        <v>60</v>
      </c>
      <c r="C36" s="10">
        <v>-5106</v>
      </c>
      <c r="D36" s="10">
        <v>11361</v>
      </c>
      <c r="E36" s="16"/>
      <c r="F36" s="10">
        <v>-5106</v>
      </c>
      <c r="G36" s="10">
        <v>11361</v>
      </c>
      <c r="H36" s="15"/>
      <c r="J36" s="26"/>
      <c r="K36" s="16"/>
      <c r="L36" s="16"/>
      <c r="M36" s="27"/>
    </row>
    <row r="37" spans="2:13" ht="12.75">
      <c r="B37" s="13"/>
      <c r="C37" s="16"/>
      <c r="D37" s="16"/>
      <c r="E37" s="16"/>
      <c r="F37" s="16"/>
      <c r="G37" s="16"/>
      <c r="H37" s="15"/>
      <c r="J37" s="26"/>
      <c r="K37" s="16"/>
      <c r="L37" s="16"/>
      <c r="M37" s="27"/>
    </row>
    <row r="38" spans="2:13" ht="12.75">
      <c r="B38" s="13" t="s">
        <v>106</v>
      </c>
      <c r="C38" s="16">
        <f>+C32+C34+C35+C36</f>
        <v>-13221</v>
      </c>
      <c r="D38" s="16">
        <f>+D32+D34+D35+D36</f>
        <v>15092</v>
      </c>
      <c r="E38" s="16"/>
      <c r="F38" s="16">
        <f>+F32+F34+F35+F36</f>
        <v>-13221</v>
      </c>
      <c r="G38" s="16">
        <f>+G32+G34+G35+G36</f>
        <v>15092</v>
      </c>
      <c r="H38" s="15"/>
      <c r="J38" s="26"/>
      <c r="K38" s="16"/>
      <c r="L38" s="16"/>
      <c r="M38" s="27"/>
    </row>
    <row r="39" spans="2:13" ht="12.75">
      <c r="B39" s="13"/>
      <c r="C39" s="16"/>
      <c r="D39" s="16"/>
      <c r="E39" s="16"/>
      <c r="F39" s="16"/>
      <c r="G39" s="16"/>
      <c r="H39" s="15"/>
      <c r="J39" s="26"/>
      <c r="K39" s="16"/>
      <c r="L39" s="16"/>
      <c r="M39" s="27"/>
    </row>
    <row r="40" spans="2:13" ht="12.75">
      <c r="B40" s="13" t="s">
        <v>62</v>
      </c>
      <c r="C40" s="16">
        <v>-31</v>
      </c>
      <c r="D40" s="16">
        <v>-107</v>
      </c>
      <c r="E40" s="16"/>
      <c r="F40" s="16">
        <v>-31</v>
      </c>
      <c r="G40" s="16">
        <v>-107</v>
      </c>
      <c r="H40" s="15"/>
      <c r="J40" s="26"/>
      <c r="K40" s="16"/>
      <c r="L40" s="16"/>
      <c r="M40" s="27"/>
    </row>
    <row r="41" spans="2:13" ht="12.75">
      <c r="B41" s="34"/>
      <c r="C41" s="10"/>
      <c r="D41" s="10"/>
      <c r="E41" s="16"/>
      <c r="F41" s="10"/>
      <c r="G41" s="10"/>
      <c r="H41" s="15"/>
      <c r="J41" s="26"/>
      <c r="K41" s="10"/>
      <c r="L41" s="10"/>
      <c r="M41" s="27"/>
    </row>
    <row r="42" spans="2:13" ht="12.75">
      <c r="B42" s="1" t="s">
        <v>74</v>
      </c>
      <c r="C42" s="16"/>
      <c r="D42" s="16"/>
      <c r="E42" s="16"/>
      <c r="F42" s="16"/>
      <c r="G42" s="16"/>
      <c r="H42" s="15"/>
      <c r="J42" s="26"/>
      <c r="K42" s="16"/>
      <c r="L42" s="16"/>
      <c r="M42" s="27"/>
    </row>
    <row r="43" spans="2:13" ht="13.5" thickBot="1">
      <c r="B43" s="43" t="s">
        <v>75</v>
      </c>
      <c r="C43" s="41">
        <f>+C38+C40</f>
        <v>-13252</v>
      </c>
      <c r="D43" s="41">
        <f>+D38+D40</f>
        <v>14985</v>
      </c>
      <c r="E43" s="16"/>
      <c r="F43" s="41">
        <f>+F38+F40</f>
        <v>-13252</v>
      </c>
      <c r="G43" s="41">
        <f>+G38+G40</f>
        <v>14985</v>
      </c>
      <c r="H43" s="42"/>
      <c r="J43" s="26"/>
      <c r="K43" s="41">
        <f>+K32+K34+K35+K36</f>
        <v>0</v>
      </c>
      <c r="L43" s="41">
        <f>+L32+L34+L35+L36</f>
        <v>0</v>
      </c>
      <c r="M43" s="27"/>
    </row>
    <row r="44" spans="2:13" ht="13.5" thickTop="1">
      <c r="B44" s="40"/>
      <c r="C44" s="30"/>
      <c r="D44" s="30"/>
      <c r="E44" s="16"/>
      <c r="F44" s="30"/>
      <c r="G44" s="30"/>
      <c r="H44" s="42"/>
      <c r="J44" s="26"/>
      <c r="K44" s="30"/>
      <c r="L44" s="30"/>
      <c r="M44" s="27"/>
    </row>
    <row r="45" spans="2:13" ht="13.5" thickBot="1">
      <c r="B45" s="14"/>
      <c r="C45" s="16"/>
      <c r="D45" s="21"/>
      <c r="E45" s="21"/>
      <c r="F45" s="16"/>
      <c r="G45" s="21"/>
      <c r="J45" s="37"/>
      <c r="K45" s="38"/>
      <c r="L45" s="38"/>
      <c r="M45" s="39"/>
    </row>
    <row r="46" spans="2:7" ht="12.75">
      <c r="B46" s="92" t="s">
        <v>107</v>
      </c>
      <c r="C46" s="93"/>
      <c r="D46" s="93"/>
      <c r="E46" s="93"/>
      <c r="F46" s="93"/>
      <c r="G46" s="93"/>
    </row>
    <row r="47" spans="2:7" ht="12.75">
      <c r="B47" s="93"/>
      <c r="C47" s="93"/>
      <c r="D47" s="93"/>
      <c r="E47" s="93"/>
      <c r="F47" s="93"/>
      <c r="G47" s="93"/>
    </row>
    <row r="48" spans="3:7" ht="12.75">
      <c r="C48" s="21"/>
      <c r="D48" s="21"/>
      <c r="E48" s="21"/>
      <c r="F48" s="21"/>
      <c r="G48" s="21"/>
    </row>
    <row r="49" spans="3:7" ht="12.75">
      <c r="C49" s="21"/>
      <c r="D49" s="21"/>
      <c r="E49" s="21"/>
      <c r="F49" s="21"/>
      <c r="G49" s="21"/>
    </row>
    <row r="50" spans="3:7" ht="12.75">
      <c r="C50" s="21"/>
      <c r="D50" s="21"/>
      <c r="E50" s="21"/>
      <c r="F50" s="21"/>
      <c r="G50" s="21"/>
    </row>
    <row r="51" spans="3:7" ht="12.75">
      <c r="C51" s="21"/>
      <c r="D51" s="21"/>
      <c r="E51" s="21"/>
      <c r="F51" s="21"/>
      <c r="G51" s="21"/>
    </row>
    <row r="52" spans="3:7" ht="12.75">
      <c r="C52" s="21"/>
      <c r="D52" s="21"/>
      <c r="E52" s="21"/>
      <c r="F52" s="21"/>
      <c r="G52" s="21"/>
    </row>
    <row r="53" spans="3:7" ht="12.75">
      <c r="C53" s="21"/>
      <c r="D53" s="21"/>
      <c r="E53" s="21"/>
      <c r="F53" s="21"/>
      <c r="G53" s="21"/>
    </row>
    <row r="54" spans="3:7" ht="12.75">
      <c r="C54" s="21"/>
      <c r="D54" s="21"/>
      <c r="E54" s="21"/>
      <c r="F54" s="21"/>
      <c r="G54" s="21"/>
    </row>
    <row r="55" spans="3:7" ht="12.75">
      <c r="C55" s="21"/>
      <c r="D55" s="21"/>
      <c r="E55" s="21"/>
      <c r="F55" s="21"/>
      <c r="G55" s="21"/>
    </row>
  </sheetData>
  <mergeCells count="7">
    <mergeCell ref="B46:G47"/>
    <mergeCell ref="B3:G4"/>
    <mergeCell ref="K7:L7"/>
    <mergeCell ref="K8:L8"/>
    <mergeCell ref="C9:D9"/>
    <mergeCell ref="F9:G9"/>
    <mergeCell ref="K9:L9"/>
  </mergeCells>
  <printOptions/>
  <pageMargins left="0.75" right="0.75" top="0.5" bottom="0.5" header="0.5" footer="0.5"/>
  <pageSetup fitToHeight="1" fitToWidth="1" horizontalDpi="300" verticalDpi="300" orientation="portrait" scale="84" r:id="rId1"/>
</worksheet>
</file>

<file path=xl/worksheets/sheet4.xml><?xml version="1.0" encoding="utf-8"?>
<worksheet xmlns="http://schemas.openxmlformats.org/spreadsheetml/2006/main" xmlns:r="http://schemas.openxmlformats.org/officeDocument/2006/relationships">
  <sheetPr>
    <pageSetUpPr fitToPage="1"/>
  </sheetPr>
  <dimension ref="A1:M53"/>
  <sheetViews>
    <sheetView zoomScale="75" zoomScaleNormal="75" workbookViewId="0" topLeftCell="A11">
      <selection activeCell="B39" sqref="B39"/>
    </sheetView>
  </sheetViews>
  <sheetFormatPr defaultColWidth="9.140625" defaultRowHeight="12.75"/>
  <cols>
    <col min="1" max="1" width="7.7109375" style="7" customWidth="1"/>
    <col min="2" max="2" width="39.7109375" style="7" customWidth="1"/>
    <col min="3" max="4" width="14.57421875" style="7" customWidth="1"/>
    <col min="5" max="5" width="1.7109375" style="7" customWidth="1"/>
    <col min="6" max="7" width="14.57421875" style="7" customWidth="1"/>
    <col min="8" max="8" width="3.7109375" style="7" customWidth="1"/>
    <col min="9" max="9" width="4.00390625" style="7" customWidth="1"/>
    <col min="10" max="10" width="5.00390625" style="7" hidden="1" customWidth="1"/>
    <col min="11" max="12" width="13.8515625" style="7" hidden="1" customWidth="1"/>
    <col min="13" max="13" width="3.57421875" style="7" hidden="1" customWidth="1"/>
    <col min="14" max="16384" width="3.57421875" style="7" customWidth="1"/>
  </cols>
  <sheetData>
    <row r="1" spans="1:10" ht="12.75">
      <c r="A1" s="1"/>
      <c r="B1" s="1" t="s">
        <v>0</v>
      </c>
      <c r="C1" s="1"/>
      <c r="D1" s="1"/>
      <c r="E1" s="1"/>
      <c r="F1" s="1"/>
      <c r="G1" s="1"/>
      <c r="H1" s="1"/>
      <c r="I1" s="6"/>
      <c r="J1" s="1"/>
    </row>
    <row r="2" spans="1:10" ht="12.75">
      <c r="A2" s="1"/>
      <c r="B2" s="1"/>
      <c r="C2" s="1"/>
      <c r="D2" s="1"/>
      <c r="E2" s="1"/>
      <c r="F2" s="1"/>
      <c r="G2" s="1"/>
      <c r="H2" s="1"/>
      <c r="I2" s="6"/>
      <c r="J2" s="1"/>
    </row>
    <row r="3" spans="1:10" ht="12.75" customHeight="1">
      <c r="A3" s="1"/>
      <c r="B3" s="94" t="s">
        <v>102</v>
      </c>
      <c r="C3" s="93"/>
      <c r="D3" s="93"/>
      <c r="E3" s="93"/>
      <c r="F3" s="93"/>
      <c r="G3" s="93"/>
      <c r="H3" s="2"/>
      <c r="I3" s="2"/>
      <c r="J3" s="20"/>
    </row>
    <row r="4" spans="1:10" ht="12.75">
      <c r="A4" s="1"/>
      <c r="B4" s="93"/>
      <c r="C4" s="93"/>
      <c r="D4" s="93"/>
      <c r="E4" s="93"/>
      <c r="F4" s="93"/>
      <c r="G4" s="93"/>
      <c r="H4" s="2"/>
      <c r="I4" s="2"/>
      <c r="J4" s="20"/>
    </row>
    <row r="5" spans="1:10" ht="13.5" thickBot="1">
      <c r="A5" s="1"/>
      <c r="B5" s="2"/>
      <c r="C5" s="2"/>
      <c r="D5" s="2"/>
      <c r="E5" s="2"/>
      <c r="F5" s="2"/>
      <c r="G5" s="2"/>
      <c r="H5" s="2"/>
      <c r="I5" s="2"/>
      <c r="J5" s="1"/>
    </row>
    <row r="6" spans="1:13" ht="12.75">
      <c r="A6" s="1"/>
      <c r="B6" s="9"/>
      <c r="C6" s="9"/>
      <c r="D6" s="9"/>
      <c r="E6" s="9"/>
      <c r="F6" s="9"/>
      <c r="G6" s="9"/>
      <c r="H6" s="9"/>
      <c r="I6" s="9"/>
      <c r="J6" s="23"/>
      <c r="K6" s="24"/>
      <c r="L6" s="24"/>
      <c r="M6" s="25"/>
    </row>
    <row r="7" spans="1:13" ht="12.75">
      <c r="A7" s="1"/>
      <c r="B7" s="1" t="s">
        <v>46</v>
      </c>
      <c r="C7" s="4"/>
      <c r="D7" s="4"/>
      <c r="E7" s="1"/>
      <c r="F7" s="1"/>
      <c r="G7" s="1"/>
      <c r="H7" s="1"/>
      <c r="I7" s="6"/>
      <c r="J7" s="26"/>
      <c r="K7" s="95" t="s">
        <v>47</v>
      </c>
      <c r="L7" s="95"/>
      <c r="M7" s="27"/>
    </row>
    <row r="8" spans="1:13" ht="12.75">
      <c r="A8" s="1"/>
      <c r="B8" s="1"/>
      <c r="C8" s="1"/>
      <c r="D8" s="1"/>
      <c r="E8" s="1"/>
      <c r="F8" s="6"/>
      <c r="G8" s="1"/>
      <c r="H8" s="1"/>
      <c r="J8" s="26"/>
      <c r="K8" s="95" t="s">
        <v>48</v>
      </c>
      <c r="L8" s="95"/>
      <c r="M8" s="27"/>
    </row>
    <row r="9" spans="1:13" ht="12.75">
      <c r="A9" s="1"/>
      <c r="B9" s="1"/>
      <c r="C9" s="96" t="s">
        <v>49</v>
      </c>
      <c r="D9" s="96"/>
      <c r="E9" s="5"/>
      <c r="F9" s="96" t="s">
        <v>49</v>
      </c>
      <c r="G9" s="96"/>
      <c r="H9" s="6"/>
      <c r="J9" s="26"/>
      <c r="K9" s="97" t="s">
        <v>50</v>
      </c>
      <c r="L9" s="97"/>
      <c r="M9" s="27"/>
    </row>
    <row r="10" spans="1:13" ht="12.75">
      <c r="A10" s="6"/>
      <c r="B10" s="6"/>
      <c r="C10" s="5" t="s">
        <v>7</v>
      </c>
      <c r="D10" s="28" t="s">
        <v>31</v>
      </c>
      <c r="E10" s="5"/>
      <c r="F10" s="5" t="str">
        <f>+C10</f>
        <v>31.03.2003</v>
      </c>
      <c r="G10" s="5" t="str">
        <f>+D10</f>
        <v>31.03.2002</v>
      </c>
      <c r="H10" s="5"/>
      <c r="J10" s="26"/>
      <c r="K10" s="29" t="s">
        <v>51</v>
      </c>
      <c r="L10" s="29" t="s">
        <v>52</v>
      </c>
      <c r="M10" s="27"/>
    </row>
    <row r="11" spans="1:13" ht="12.75">
      <c r="A11" s="6"/>
      <c r="B11" s="6"/>
      <c r="C11" s="5"/>
      <c r="D11" s="5"/>
      <c r="E11" s="5"/>
      <c r="F11" s="5"/>
      <c r="G11" s="5"/>
      <c r="H11" s="28"/>
      <c r="J11" s="26"/>
      <c r="K11" s="29"/>
      <c r="L11" s="29"/>
      <c r="M11" s="27"/>
    </row>
    <row r="12" spans="1:13" ht="12.75">
      <c r="A12" s="6"/>
      <c r="C12" s="14" t="s">
        <v>10</v>
      </c>
      <c r="D12" s="14" t="str">
        <f>+C12</f>
        <v>RM'000</v>
      </c>
      <c r="F12" s="14" t="str">
        <f>+D12</f>
        <v>RM'000</v>
      </c>
      <c r="G12" s="14" t="str">
        <f>+F12</f>
        <v>RM'000</v>
      </c>
      <c r="H12" s="5"/>
      <c r="J12" s="26"/>
      <c r="K12" s="29" t="s">
        <v>10</v>
      </c>
      <c r="L12" s="29" t="str">
        <f>+K12</f>
        <v>RM'000</v>
      </c>
      <c r="M12" s="27"/>
    </row>
    <row r="13" spans="1:13" ht="12.75">
      <c r="A13" s="6"/>
      <c r="C13" s="14"/>
      <c r="D13" s="14"/>
      <c r="F13" s="14"/>
      <c r="G13" s="14"/>
      <c r="H13" s="5"/>
      <c r="J13" s="26"/>
      <c r="K13" s="29"/>
      <c r="L13" s="29"/>
      <c r="M13" s="27"/>
    </row>
    <row r="14" spans="1:13" ht="12.75">
      <c r="A14" s="6"/>
      <c r="B14" s="7" t="s">
        <v>53</v>
      </c>
      <c r="C14" s="16">
        <v>268647</v>
      </c>
      <c r="D14" s="30">
        <v>141361</v>
      </c>
      <c r="E14" s="15"/>
      <c r="F14" s="16">
        <v>268647</v>
      </c>
      <c r="G14" s="30">
        <v>141361</v>
      </c>
      <c r="H14" s="31"/>
      <c r="J14" s="26"/>
      <c r="K14" s="16"/>
      <c r="L14" s="30"/>
      <c r="M14" s="27"/>
    </row>
    <row r="15" spans="1:13" ht="12.75">
      <c r="A15" s="6"/>
      <c r="B15" s="7" t="s">
        <v>54</v>
      </c>
      <c r="C15" s="10">
        <v>-5724</v>
      </c>
      <c r="D15" s="32">
        <v>-7455</v>
      </c>
      <c r="E15" s="16"/>
      <c r="F15" s="10">
        <v>-5724</v>
      </c>
      <c r="G15" s="32">
        <v>-7455</v>
      </c>
      <c r="H15" s="31"/>
      <c r="J15" s="26"/>
      <c r="K15" s="10"/>
      <c r="L15" s="32"/>
      <c r="M15" s="27"/>
    </row>
    <row r="16" spans="3:13" ht="12.75">
      <c r="C16" s="16"/>
      <c r="D16" s="30"/>
      <c r="E16" s="16"/>
      <c r="F16" s="16"/>
      <c r="G16" s="30"/>
      <c r="H16" s="31"/>
      <c r="J16" s="26"/>
      <c r="K16" s="16"/>
      <c r="L16" s="30"/>
      <c r="M16" s="27"/>
    </row>
    <row r="17" spans="2:13" ht="12.75">
      <c r="B17" s="7" t="s">
        <v>55</v>
      </c>
      <c r="C17" s="15">
        <f>+C14+C15</f>
        <v>262923</v>
      </c>
      <c r="D17" s="15">
        <f>+D14+D15</f>
        <v>133906</v>
      </c>
      <c r="E17" s="15"/>
      <c r="F17" s="15">
        <f>+F14+F15</f>
        <v>262923</v>
      </c>
      <c r="G17" s="15">
        <f>+G14+G15</f>
        <v>133906</v>
      </c>
      <c r="H17" s="31"/>
      <c r="J17" s="26"/>
      <c r="K17" s="16">
        <f>SUM(K14:K15)</f>
        <v>0</v>
      </c>
      <c r="L17" s="16">
        <f>SUM(L14:L15)</f>
        <v>0</v>
      </c>
      <c r="M17" s="27"/>
    </row>
    <row r="18" spans="2:13" ht="12.75">
      <c r="B18" s="33"/>
      <c r="C18" s="15"/>
      <c r="D18" s="31"/>
      <c r="E18" s="15"/>
      <c r="F18" s="15"/>
      <c r="G18" s="31"/>
      <c r="H18" s="31"/>
      <c r="J18" s="26"/>
      <c r="K18" s="16"/>
      <c r="L18" s="30"/>
      <c r="M18" s="27"/>
    </row>
    <row r="19" spans="2:13" ht="12.75">
      <c r="B19" s="7" t="s">
        <v>56</v>
      </c>
      <c r="C19" s="16">
        <v>-79149</v>
      </c>
      <c r="D19" s="31">
        <v>-62568</v>
      </c>
      <c r="E19" s="15"/>
      <c r="F19" s="16">
        <v>-79149</v>
      </c>
      <c r="G19" s="31">
        <v>-62568</v>
      </c>
      <c r="H19" s="31"/>
      <c r="J19" s="26"/>
      <c r="K19" s="16"/>
      <c r="L19" s="30"/>
      <c r="M19" s="27"/>
    </row>
    <row r="20" spans="2:13" ht="12.75">
      <c r="B20" s="7" t="s">
        <v>57</v>
      </c>
      <c r="C20" s="16">
        <v>-23201</v>
      </c>
      <c r="D20" s="30">
        <v>-16200</v>
      </c>
      <c r="E20" s="15"/>
      <c r="F20" s="16">
        <v>-23201</v>
      </c>
      <c r="G20" s="30">
        <v>-16200</v>
      </c>
      <c r="H20" s="31"/>
      <c r="J20" s="26"/>
      <c r="K20" s="16"/>
      <c r="L20" s="30"/>
      <c r="M20" s="27"/>
    </row>
    <row r="21" spans="2:13" ht="12.75">
      <c r="B21" s="7" t="s">
        <v>58</v>
      </c>
      <c r="C21" s="10">
        <v>-22406</v>
      </c>
      <c r="D21" s="32">
        <v>-16332</v>
      </c>
      <c r="E21" s="16"/>
      <c r="F21" s="10">
        <v>-22406</v>
      </c>
      <c r="G21" s="32">
        <v>-16332</v>
      </c>
      <c r="H21" s="31"/>
      <c r="J21" s="26"/>
      <c r="K21" s="10"/>
      <c r="L21" s="32"/>
      <c r="M21" s="27"/>
    </row>
    <row r="22" spans="3:13" ht="12.75">
      <c r="C22" s="16"/>
      <c r="D22" s="30"/>
      <c r="E22" s="15"/>
      <c r="F22" s="16"/>
      <c r="G22" s="30"/>
      <c r="H22" s="31"/>
      <c r="J22" s="26"/>
      <c r="K22" s="16"/>
      <c r="L22" s="30"/>
      <c r="M22" s="27"/>
    </row>
    <row r="23" spans="3:13" ht="12.75">
      <c r="C23" s="30">
        <f>+C17+C19+C20+C21</f>
        <v>138167</v>
      </c>
      <c r="D23" s="30">
        <f>+D17+D19+D20+D21</f>
        <v>38806</v>
      </c>
      <c r="E23" s="16"/>
      <c r="F23" s="30">
        <f>+F17+F19+F20+F21</f>
        <v>138167</v>
      </c>
      <c r="G23" s="30">
        <f>+G17+G19+G20+G21</f>
        <v>38806</v>
      </c>
      <c r="H23" s="31"/>
      <c r="J23" s="26"/>
      <c r="K23" s="30">
        <f>SUM(K17:K21)</f>
        <v>0</v>
      </c>
      <c r="L23" s="30">
        <f>SUM(L17:L21)</f>
        <v>0</v>
      </c>
      <c r="M23" s="27"/>
    </row>
    <row r="24" spans="3:13" ht="12.75">
      <c r="C24" s="30"/>
      <c r="D24" s="30"/>
      <c r="E24" s="16"/>
      <c r="F24" s="30"/>
      <c r="G24" s="30"/>
      <c r="H24" s="31"/>
      <c r="J24" s="26"/>
      <c r="K24" s="30"/>
      <c r="L24" s="30"/>
      <c r="M24" s="27"/>
    </row>
    <row r="25" spans="2:13" ht="12.75">
      <c r="B25" s="7" t="s">
        <v>59</v>
      </c>
      <c r="C25" s="16">
        <v>42282</v>
      </c>
      <c r="D25" s="16">
        <v>32836</v>
      </c>
      <c r="E25" s="16"/>
      <c r="F25" s="16">
        <v>42282</v>
      </c>
      <c r="G25" s="16">
        <v>32836</v>
      </c>
      <c r="H25" s="15"/>
      <c r="J25" s="26"/>
      <c r="K25" s="16"/>
      <c r="L25" s="16"/>
      <c r="M25" s="27"/>
    </row>
    <row r="26" spans="2:13" ht="12.75">
      <c r="B26" s="13" t="s">
        <v>60</v>
      </c>
      <c r="C26" s="10">
        <v>-21555</v>
      </c>
      <c r="D26" s="10">
        <v>40688</v>
      </c>
      <c r="E26" s="16"/>
      <c r="F26" s="10">
        <v>-21555</v>
      </c>
      <c r="G26" s="10">
        <v>40688</v>
      </c>
      <c r="H26" s="15"/>
      <c r="J26" s="26"/>
      <c r="K26" s="16"/>
      <c r="L26" s="16"/>
      <c r="M26" s="27"/>
    </row>
    <row r="27" spans="2:13" ht="12.75">
      <c r="B27" s="34"/>
      <c r="C27" s="16"/>
      <c r="D27" s="16"/>
      <c r="E27" s="16"/>
      <c r="F27" s="16"/>
      <c r="G27" s="16"/>
      <c r="H27" s="15"/>
      <c r="J27" s="26"/>
      <c r="K27" s="16"/>
      <c r="L27" s="16"/>
      <c r="M27" s="27"/>
    </row>
    <row r="28" spans="2:13" ht="12.75">
      <c r="B28" s="7" t="s">
        <v>61</v>
      </c>
      <c r="C28" s="16">
        <f>+C23+C25+C26</f>
        <v>158894</v>
      </c>
      <c r="D28" s="16">
        <f>+D23+D25+D26</f>
        <v>112330</v>
      </c>
      <c r="E28" s="16"/>
      <c r="F28" s="16">
        <f>+F23+F25+F26</f>
        <v>158894</v>
      </c>
      <c r="G28" s="16">
        <f>+G23+G25+G26</f>
        <v>112330</v>
      </c>
      <c r="H28" s="15"/>
      <c r="J28" s="26"/>
      <c r="K28" s="16">
        <f>SUM(K23:K26)</f>
        <v>0</v>
      </c>
      <c r="L28" s="16">
        <f>SUM(L23:L26)</f>
        <v>0</v>
      </c>
      <c r="M28" s="27"/>
    </row>
    <row r="29" spans="3:13" ht="12.75">
      <c r="C29" s="16"/>
      <c r="D29" s="16"/>
      <c r="E29" s="16"/>
      <c r="F29" s="16"/>
      <c r="G29" s="16"/>
      <c r="H29" s="15"/>
      <c r="J29" s="26"/>
      <c r="K29" s="16"/>
      <c r="L29" s="16"/>
      <c r="M29" s="27"/>
    </row>
    <row r="30" spans="2:13" ht="12.75">
      <c r="B30" s="7" t="s">
        <v>62</v>
      </c>
      <c r="C30" s="10">
        <v>-47</v>
      </c>
      <c r="D30" s="10">
        <v>-10</v>
      </c>
      <c r="E30" s="16"/>
      <c r="F30" s="10">
        <v>-47</v>
      </c>
      <c r="G30" s="10">
        <v>-10</v>
      </c>
      <c r="H30" s="15"/>
      <c r="J30" s="26"/>
      <c r="K30" s="16"/>
      <c r="L30" s="16"/>
      <c r="M30" s="27"/>
    </row>
    <row r="31" spans="3:13" ht="12.75">
      <c r="C31" s="16"/>
      <c r="D31" s="16"/>
      <c r="E31" s="16"/>
      <c r="F31" s="16"/>
      <c r="G31" s="16"/>
      <c r="H31" s="15"/>
      <c r="J31" s="26"/>
      <c r="K31" s="16"/>
      <c r="L31" s="16"/>
      <c r="M31" s="27"/>
    </row>
    <row r="32" spans="1:13" ht="12.75">
      <c r="A32" s="1"/>
      <c r="B32" s="7" t="s">
        <v>63</v>
      </c>
      <c r="C32" s="16">
        <f>+C28+C30</f>
        <v>158847</v>
      </c>
      <c r="D32" s="16">
        <f>+D28+D30</f>
        <v>112320</v>
      </c>
      <c r="E32" s="16"/>
      <c r="F32" s="16">
        <f>+F28+F30</f>
        <v>158847</v>
      </c>
      <c r="G32" s="16">
        <f>+G28+G30</f>
        <v>112320</v>
      </c>
      <c r="H32" s="15"/>
      <c r="J32" s="26"/>
      <c r="K32" s="16"/>
      <c r="L32" s="16"/>
      <c r="M32" s="27"/>
    </row>
    <row r="33" spans="3:13" ht="12.75">
      <c r="C33" s="16"/>
      <c r="D33" s="21"/>
      <c r="E33" s="21"/>
      <c r="F33" s="16"/>
      <c r="G33" s="21"/>
      <c r="J33" s="26"/>
      <c r="K33" s="16"/>
      <c r="L33" s="21"/>
      <c r="M33" s="27"/>
    </row>
    <row r="34" spans="2:13" ht="12.75">
      <c r="B34" s="7" t="s">
        <v>64</v>
      </c>
      <c r="C34" s="10">
        <v>-617</v>
      </c>
      <c r="D34" s="10">
        <v>-3057</v>
      </c>
      <c r="E34" s="16"/>
      <c r="F34" s="10">
        <v>-617</v>
      </c>
      <c r="G34" s="10">
        <v>-3057</v>
      </c>
      <c r="H34" s="15"/>
      <c r="J34" s="26"/>
      <c r="K34" s="10"/>
      <c r="L34" s="10"/>
      <c r="M34" s="27"/>
    </row>
    <row r="35" spans="3:13" ht="12.75">
      <c r="C35" s="16"/>
      <c r="D35" s="16"/>
      <c r="E35" s="16"/>
      <c r="F35" s="16"/>
      <c r="G35" s="16"/>
      <c r="H35" s="15"/>
      <c r="J35" s="26"/>
      <c r="K35" s="16"/>
      <c r="L35" s="16"/>
      <c r="M35" s="27"/>
    </row>
    <row r="36" spans="2:13" ht="12.75">
      <c r="B36" s="7" t="s">
        <v>65</v>
      </c>
      <c r="C36" s="16">
        <f>+C32+C34</f>
        <v>158230</v>
      </c>
      <c r="D36" s="16">
        <f>+D32+D34</f>
        <v>109263</v>
      </c>
      <c r="E36" s="16"/>
      <c r="F36" s="16">
        <f>+F32+F34</f>
        <v>158230</v>
      </c>
      <c r="G36" s="16">
        <f>+G32+G34</f>
        <v>109263</v>
      </c>
      <c r="H36" s="15"/>
      <c r="J36" s="26"/>
      <c r="K36" s="16">
        <f>+K28+K34</f>
        <v>0</v>
      </c>
      <c r="L36" s="16">
        <f>+L28+L34</f>
        <v>0</v>
      </c>
      <c r="M36" s="27"/>
    </row>
    <row r="37" spans="3:13" ht="12.75">
      <c r="C37" s="16"/>
      <c r="D37" s="16"/>
      <c r="E37" s="16"/>
      <c r="F37" s="16"/>
      <c r="G37" s="16"/>
      <c r="H37" s="15"/>
      <c r="J37" s="26"/>
      <c r="K37" s="16"/>
      <c r="L37" s="16"/>
      <c r="M37" s="27"/>
    </row>
    <row r="38" spans="2:13" ht="12.75">
      <c r="B38" s="7" t="s">
        <v>146</v>
      </c>
      <c r="C38" s="10">
        <v>-1743</v>
      </c>
      <c r="D38" s="10">
        <v>8028</v>
      </c>
      <c r="E38" s="16"/>
      <c r="F38" s="10">
        <v>-1743</v>
      </c>
      <c r="G38" s="10">
        <v>8028</v>
      </c>
      <c r="H38" s="15"/>
      <c r="J38" s="26"/>
      <c r="K38" s="16"/>
      <c r="L38" s="16"/>
      <c r="M38" s="27"/>
    </row>
    <row r="39" spans="3:13" ht="12.75">
      <c r="C39" s="16"/>
      <c r="D39" s="16"/>
      <c r="E39" s="16"/>
      <c r="F39" s="16"/>
      <c r="G39" s="16"/>
      <c r="H39" s="15"/>
      <c r="J39" s="26"/>
      <c r="K39" s="16"/>
      <c r="L39" s="16"/>
      <c r="M39" s="27"/>
    </row>
    <row r="40" spans="3:13" ht="12.75">
      <c r="C40" s="16">
        <f>+C36+C38</f>
        <v>156487</v>
      </c>
      <c r="D40" s="16">
        <f>+D36+D38</f>
        <v>117291</v>
      </c>
      <c r="E40" s="16"/>
      <c r="F40" s="16">
        <f>+F36+F38</f>
        <v>156487</v>
      </c>
      <c r="G40" s="16">
        <f>+G36+G38</f>
        <v>117291</v>
      </c>
      <c r="H40" s="15"/>
      <c r="J40" s="26"/>
      <c r="K40" s="16"/>
      <c r="L40" s="16"/>
      <c r="M40" s="27"/>
    </row>
    <row r="41" spans="2:13" ht="12.75">
      <c r="B41" s="93" t="s">
        <v>98</v>
      </c>
      <c r="C41" s="16"/>
      <c r="D41" s="16"/>
      <c r="E41" s="16"/>
      <c r="F41" s="16"/>
      <c r="G41" s="16"/>
      <c r="H41" s="15"/>
      <c r="J41" s="26"/>
      <c r="K41" s="16"/>
      <c r="L41" s="16"/>
      <c r="M41" s="27"/>
    </row>
    <row r="42" spans="2:13" ht="12.75">
      <c r="B42" s="93"/>
      <c r="C42" s="10">
        <v>3181710</v>
      </c>
      <c r="D42" s="10">
        <v>2993976</v>
      </c>
      <c r="E42" s="21"/>
      <c r="F42" s="10">
        <v>3181710</v>
      </c>
      <c r="G42" s="10">
        <v>2993976</v>
      </c>
      <c r="J42" s="26"/>
      <c r="K42" s="10"/>
      <c r="L42" s="10"/>
      <c r="M42" s="27"/>
    </row>
    <row r="43" spans="3:13" ht="12.75">
      <c r="C43" s="16"/>
      <c r="D43" s="21"/>
      <c r="E43" s="21"/>
      <c r="F43" s="16"/>
      <c r="G43" s="21"/>
      <c r="J43" s="26"/>
      <c r="K43" s="16"/>
      <c r="L43" s="21"/>
      <c r="M43" s="27"/>
    </row>
    <row r="44" spans="3:13" ht="12.75">
      <c r="C44" s="35">
        <f>C40+C42</f>
        <v>3338197</v>
      </c>
      <c r="D44" s="35">
        <f>+D40+D42</f>
        <v>3111267</v>
      </c>
      <c r="E44" s="21"/>
      <c r="F44" s="35">
        <f>F40+F42</f>
        <v>3338197</v>
      </c>
      <c r="G44" s="35">
        <f>+G40+G42</f>
        <v>3111267</v>
      </c>
      <c r="J44" s="26"/>
      <c r="K44" s="16"/>
      <c r="L44" s="21"/>
      <c r="M44" s="27"/>
    </row>
    <row r="45" spans="3:13" ht="12.75">
      <c r="C45" s="16"/>
      <c r="D45" s="21"/>
      <c r="E45" s="21"/>
      <c r="F45" s="16"/>
      <c r="G45" s="21"/>
      <c r="J45" s="26"/>
      <c r="K45" s="16"/>
      <c r="L45" s="21"/>
      <c r="M45" s="27"/>
    </row>
    <row r="46" spans="2:13" ht="12.75">
      <c r="B46" s="93" t="s">
        <v>99</v>
      </c>
      <c r="C46" s="16">
        <f>'[1]PL - By Fund 31.03.2003'!R56</f>
        <v>0</v>
      </c>
      <c r="D46" s="16">
        <v>0</v>
      </c>
      <c r="E46" s="21"/>
      <c r="F46" s="16">
        <f>'[1]PL - By Fund 31.03.2003'!U56</f>
        <v>0</v>
      </c>
      <c r="G46" s="16">
        <v>0</v>
      </c>
      <c r="J46" s="26"/>
      <c r="K46" s="16">
        <v>0</v>
      </c>
      <c r="L46" s="16">
        <v>0</v>
      </c>
      <c r="M46" s="27"/>
    </row>
    <row r="47" spans="2:13" ht="12.75">
      <c r="B47" s="93"/>
      <c r="C47" s="16"/>
      <c r="D47" s="21"/>
      <c r="E47" s="21"/>
      <c r="F47" s="16"/>
      <c r="G47" s="21"/>
      <c r="J47" s="26"/>
      <c r="K47" s="16"/>
      <c r="L47" s="21"/>
      <c r="M47" s="27"/>
    </row>
    <row r="48" spans="3:13" ht="12.75">
      <c r="C48" s="16"/>
      <c r="D48" s="21"/>
      <c r="E48" s="21"/>
      <c r="F48" s="16"/>
      <c r="G48" s="21"/>
      <c r="J48" s="26"/>
      <c r="K48" s="16"/>
      <c r="L48" s="21"/>
      <c r="M48" s="27"/>
    </row>
    <row r="49" spans="2:13" ht="26.25" thickBot="1">
      <c r="B49" s="12" t="s">
        <v>100</v>
      </c>
      <c r="C49" s="36">
        <f>+C44+C46</f>
        <v>3338197</v>
      </c>
      <c r="D49" s="36">
        <f>+D44+D46</f>
        <v>3111267</v>
      </c>
      <c r="E49" s="21"/>
      <c r="F49" s="36">
        <f>+F44+F46</f>
        <v>3338197</v>
      </c>
      <c r="G49" s="36">
        <f>+G44+G46</f>
        <v>3111267</v>
      </c>
      <c r="J49" s="26"/>
      <c r="K49" s="36" t="e">
        <f>+#REF!+K47</f>
        <v>#REF!</v>
      </c>
      <c r="L49" s="36"/>
      <c r="M49" s="27"/>
    </row>
    <row r="50" spans="3:13" ht="14.25" thickBot="1" thickTop="1">
      <c r="C50" s="16"/>
      <c r="D50" s="21"/>
      <c r="E50" s="21"/>
      <c r="F50" s="16"/>
      <c r="G50" s="21"/>
      <c r="J50" s="37"/>
      <c r="K50" s="38"/>
      <c r="L50" s="38"/>
      <c r="M50" s="39"/>
    </row>
    <row r="51" spans="3:5" ht="12.75">
      <c r="C51" s="35"/>
      <c r="D51" s="35"/>
      <c r="E51" s="21"/>
    </row>
    <row r="52" spans="2:7" ht="12.75">
      <c r="B52" s="92" t="s">
        <v>108</v>
      </c>
      <c r="C52" s="93"/>
      <c r="D52" s="93"/>
      <c r="E52" s="93"/>
      <c r="F52" s="93"/>
      <c r="G52" s="93"/>
    </row>
    <row r="53" spans="2:7" ht="12.75">
      <c r="B53" s="93"/>
      <c r="C53" s="93"/>
      <c r="D53" s="93"/>
      <c r="E53" s="93"/>
      <c r="F53" s="93"/>
      <c r="G53" s="93"/>
    </row>
  </sheetData>
  <mergeCells count="9">
    <mergeCell ref="B41:B42"/>
    <mergeCell ref="B46:B47"/>
    <mergeCell ref="B52:G53"/>
    <mergeCell ref="B3:G4"/>
    <mergeCell ref="K7:L7"/>
    <mergeCell ref="K8:L8"/>
    <mergeCell ref="C9:D9"/>
    <mergeCell ref="F9:G9"/>
    <mergeCell ref="K9:L9"/>
  </mergeCells>
  <printOptions/>
  <pageMargins left="0.75" right="0.75" top="0.5" bottom="0.5" header="0.5" footer="0.5"/>
  <pageSetup fitToHeight="1" fitToWidth="1" horizontalDpi="300" verticalDpi="300" orientation="portrait" scale="84" r:id="rId1"/>
</worksheet>
</file>

<file path=xl/worksheets/sheet5.xml><?xml version="1.0" encoding="utf-8"?>
<worksheet xmlns="http://schemas.openxmlformats.org/spreadsheetml/2006/main" xmlns:r="http://schemas.openxmlformats.org/officeDocument/2006/relationships">
  <dimension ref="B1:G45"/>
  <sheetViews>
    <sheetView zoomScale="75" zoomScaleNormal="75" workbookViewId="0" topLeftCell="A1">
      <selection activeCell="C16" sqref="C16:E16"/>
    </sheetView>
  </sheetViews>
  <sheetFormatPr defaultColWidth="9.140625" defaultRowHeight="12.75"/>
  <cols>
    <col min="1" max="1" width="7.7109375" style="7" customWidth="1"/>
    <col min="2" max="2" width="40.8515625" style="7" customWidth="1"/>
    <col min="3" max="3" width="16.7109375" style="7" customWidth="1"/>
    <col min="4" max="4" width="1.57421875" style="21" customWidth="1"/>
    <col min="5" max="5" width="16.7109375" style="7" customWidth="1"/>
    <col min="6" max="6" width="9.140625" style="7" customWidth="1"/>
    <col min="7" max="7" width="3.57421875" style="15" customWidth="1"/>
    <col min="8" max="16384" width="9.140625" style="7" customWidth="1"/>
  </cols>
  <sheetData>
    <row r="1" ht="12.75">
      <c r="B1" s="1" t="s">
        <v>0</v>
      </c>
    </row>
    <row r="2" ht="12.75">
      <c r="B2" s="1"/>
    </row>
    <row r="3" spans="2:7" ht="12.75">
      <c r="B3" s="89" t="s">
        <v>102</v>
      </c>
      <c r="C3" s="90"/>
      <c r="D3" s="90"/>
      <c r="E3" s="90"/>
      <c r="F3" s="2"/>
      <c r="G3" s="3"/>
    </row>
    <row r="4" spans="2:7" ht="12.75">
      <c r="B4" s="90"/>
      <c r="C4" s="90"/>
      <c r="D4" s="90"/>
      <c r="E4" s="90"/>
      <c r="F4" s="2"/>
      <c r="G4" s="3"/>
    </row>
    <row r="5" ht="12.75">
      <c r="B5" s="1"/>
    </row>
    <row r="6" ht="12.75">
      <c r="B6" s="1"/>
    </row>
    <row r="7" ht="12.75">
      <c r="B7" s="1" t="s">
        <v>1</v>
      </c>
    </row>
    <row r="9" spans="3:5" ht="12.75">
      <c r="C9" s="5" t="s">
        <v>2</v>
      </c>
      <c r="D9" s="29"/>
      <c r="E9" s="5" t="s">
        <v>2</v>
      </c>
    </row>
    <row r="10" spans="3:5" ht="12.75">
      <c r="C10" s="5" t="s">
        <v>3</v>
      </c>
      <c r="D10" s="29"/>
      <c r="E10" s="5" t="s">
        <v>5</v>
      </c>
    </row>
    <row r="11" spans="3:5" ht="12.75">
      <c r="C11" s="5" t="s">
        <v>4</v>
      </c>
      <c r="D11" s="29"/>
      <c r="E11" s="5" t="s">
        <v>29</v>
      </c>
    </row>
    <row r="12" spans="3:5" ht="12.75">
      <c r="C12" s="5" t="s">
        <v>6</v>
      </c>
      <c r="D12" s="29"/>
      <c r="E12" s="5" t="s">
        <v>30</v>
      </c>
    </row>
    <row r="13" spans="3:5" ht="12.75">
      <c r="C13" s="5" t="s">
        <v>7</v>
      </c>
      <c r="D13" s="29"/>
      <c r="E13" s="5" t="s">
        <v>8</v>
      </c>
    </row>
    <row r="14" spans="3:5" ht="12.75">
      <c r="C14" s="14"/>
      <c r="D14" s="57"/>
      <c r="E14" s="5" t="s">
        <v>9</v>
      </c>
    </row>
    <row r="15" spans="3:4" ht="12.75">
      <c r="C15" s="6"/>
      <c r="D15" s="58"/>
    </row>
    <row r="16" spans="3:5" ht="12.75">
      <c r="C16" s="57" t="s">
        <v>10</v>
      </c>
      <c r="D16" s="57"/>
      <c r="E16" s="57" t="s">
        <v>10</v>
      </c>
    </row>
    <row r="17" spans="2:5" ht="12.75">
      <c r="B17" s="4" t="s">
        <v>11</v>
      </c>
      <c r="C17" s="73"/>
      <c r="D17" s="61"/>
      <c r="E17" s="73"/>
    </row>
    <row r="18" spans="2:5" ht="12.75">
      <c r="B18" s="1"/>
      <c r="C18" s="73"/>
      <c r="D18" s="61"/>
      <c r="E18" s="73"/>
    </row>
    <row r="19" spans="2:5" ht="12.75">
      <c r="B19" s="7" t="s">
        <v>12</v>
      </c>
      <c r="C19" s="15">
        <v>40864</v>
      </c>
      <c r="D19" s="16"/>
      <c r="E19" s="15">
        <v>41060</v>
      </c>
    </row>
    <row r="20" spans="2:5" ht="12.75">
      <c r="B20" s="7" t="s">
        <v>13</v>
      </c>
      <c r="C20" s="15">
        <v>2844135</v>
      </c>
      <c r="D20" s="16"/>
      <c r="E20" s="15">
        <v>2770856</v>
      </c>
    </row>
    <row r="21" spans="2:5" ht="12.75">
      <c r="B21" s="7" t="s">
        <v>14</v>
      </c>
      <c r="C21" s="15">
        <v>645034</v>
      </c>
      <c r="D21" s="16"/>
      <c r="E21" s="15">
        <v>561028</v>
      </c>
    </row>
    <row r="22" spans="2:5" ht="12.75">
      <c r="B22" s="7" t="s">
        <v>15</v>
      </c>
      <c r="C22" s="15">
        <v>102550</v>
      </c>
      <c r="D22" s="16"/>
      <c r="E22" s="15">
        <v>115077</v>
      </c>
    </row>
    <row r="23" spans="2:5" ht="12.75">
      <c r="B23" s="7" t="s">
        <v>16</v>
      </c>
      <c r="C23" s="16">
        <v>25348</v>
      </c>
      <c r="D23" s="16"/>
      <c r="E23" s="16">
        <v>13295</v>
      </c>
    </row>
    <row r="24" spans="2:5" ht="12.75">
      <c r="B24" s="7" t="s">
        <v>17</v>
      </c>
      <c r="C24" s="17">
        <v>146109</v>
      </c>
      <c r="D24" s="17"/>
      <c r="E24" s="16">
        <v>148834</v>
      </c>
    </row>
    <row r="25" spans="3:5" ht="12.75">
      <c r="C25" s="16"/>
      <c r="D25" s="16"/>
      <c r="E25" s="16"/>
    </row>
    <row r="26" spans="2:5" ht="30" customHeight="1" thickBot="1">
      <c r="B26" s="1" t="s">
        <v>18</v>
      </c>
      <c r="C26" s="36">
        <f>SUM(C19:C25)</f>
        <v>3804040</v>
      </c>
      <c r="D26" s="16"/>
      <c r="E26" s="36">
        <f>SUM(E19:E25)</f>
        <v>3650150</v>
      </c>
    </row>
    <row r="27" spans="3:6" ht="13.5" thickTop="1">
      <c r="C27" s="16"/>
      <c r="D27" s="16"/>
      <c r="E27" s="16"/>
      <c r="F27" s="21"/>
    </row>
    <row r="28" spans="2:6" ht="12.75">
      <c r="B28" s="4" t="s">
        <v>19</v>
      </c>
      <c r="C28" s="16"/>
      <c r="D28" s="16"/>
      <c r="E28" s="16"/>
      <c r="F28" s="21"/>
    </row>
    <row r="29" spans="3:6" ht="12.75">
      <c r="C29" s="16"/>
      <c r="D29" s="16"/>
      <c r="E29" s="16"/>
      <c r="F29" s="21"/>
    </row>
    <row r="30" spans="2:6" ht="12.75">
      <c r="B30" s="7" t="s">
        <v>20</v>
      </c>
      <c r="C30" s="16">
        <v>25761</v>
      </c>
      <c r="D30" s="16"/>
      <c r="E30" s="16">
        <v>21164</v>
      </c>
      <c r="F30" s="21"/>
    </row>
    <row r="31" spans="2:6" ht="12.75">
      <c r="B31" s="7" t="s">
        <v>21</v>
      </c>
      <c r="C31" s="17">
        <v>4548</v>
      </c>
      <c r="D31" s="16"/>
      <c r="E31" s="16">
        <v>6319</v>
      </c>
      <c r="F31" s="21"/>
    </row>
    <row r="32" spans="2:6" ht="12.75">
      <c r="B32" s="7" t="s">
        <v>22</v>
      </c>
      <c r="C32" s="16">
        <f>436493-1-C31</f>
        <v>431944</v>
      </c>
      <c r="D32" s="16"/>
      <c r="E32" s="16">
        <v>436366</v>
      </c>
      <c r="F32" s="21"/>
    </row>
    <row r="33" spans="2:6" ht="12.75">
      <c r="B33" s="7" t="s">
        <v>23</v>
      </c>
      <c r="C33" s="16">
        <v>466</v>
      </c>
      <c r="D33" s="16"/>
      <c r="E33" s="16">
        <v>1849</v>
      </c>
      <c r="F33" s="21"/>
    </row>
    <row r="34" spans="2:6" ht="12.75">
      <c r="B34" s="7" t="s">
        <v>24</v>
      </c>
      <c r="C34" s="17">
        <v>3124</v>
      </c>
      <c r="D34" s="17"/>
      <c r="E34" s="16">
        <v>2742</v>
      </c>
      <c r="F34" s="21"/>
    </row>
    <row r="35" spans="3:6" ht="12.75">
      <c r="C35" s="10"/>
      <c r="D35" s="16"/>
      <c r="E35" s="10"/>
      <c r="F35" s="21"/>
    </row>
    <row r="36" spans="2:6" ht="18" customHeight="1">
      <c r="B36" s="1" t="s">
        <v>25</v>
      </c>
      <c r="C36" s="18">
        <f>SUM(C30:C35)</f>
        <v>465843</v>
      </c>
      <c r="D36" s="16"/>
      <c r="E36" s="18">
        <f>SUM(E30:E35)</f>
        <v>468440</v>
      </c>
      <c r="F36" s="21"/>
    </row>
    <row r="37" spans="3:6" ht="12.75">
      <c r="C37" s="16"/>
      <c r="D37" s="16"/>
      <c r="E37" s="16"/>
      <c r="F37" s="21"/>
    </row>
    <row r="38" spans="2:6" ht="12.75">
      <c r="B38" s="7" t="s">
        <v>26</v>
      </c>
      <c r="C38" s="17">
        <v>3338197</v>
      </c>
      <c r="D38" s="17"/>
      <c r="E38" s="16">
        <v>3181710</v>
      </c>
      <c r="F38" s="21"/>
    </row>
    <row r="39" spans="3:6" ht="12.75">
      <c r="C39" s="16"/>
      <c r="D39" s="16"/>
      <c r="E39" s="16"/>
      <c r="F39" s="21"/>
    </row>
    <row r="40" spans="2:6" ht="30" customHeight="1" thickBot="1">
      <c r="B40" s="12" t="s">
        <v>27</v>
      </c>
      <c r="C40" s="36">
        <f>+C36+C38</f>
        <v>3804040</v>
      </c>
      <c r="D40" s="16"/>
      <c r="E40" s="36">
        <f>E36+E38</f>
        <v>3650150</v>
      </c>
      <c r="F40" s="21"/>
    </row>
    <row r="41" spans="3:6" ht="13.5" thickTop="1">
      <c r="C41" s="16"/>
      <c r="D41" s="16"/>
      <c r="E41" s="16"/>
      <c r="F41" s="21"/>
    </row>
    <row r="42" spans="3:6" ht="12.75">
      <c r="C42" s="16"/>
      <c r="D42" s="16"/>
      <c r="E42" s="16"/>
      <c r="F42" s="21"/>
    </row>
    <row r="43" spans="2:5" ht="12.75">
      <c r="B43" s="91" t="s">
        <v>103</v>
      </c>
      <c r="C43" s="91"/>
      <c r="D43" s="91"/>
      <c r="E43" s="91"/>
    </row>
    <row r="44" spans="2:5" ht="12.75">
      <c r="B44" s="91"/>
      <c r="C44" s="91"/>
      <c r="D44" s="91"/>
      <c r="E44" s="91"/>
    </row>
    <row r="45" spans="2:5" ht="12.75">
      <c r="B45" s="98"/>
      <c r="C45" s="98"/>
      <c r="D45" s="98"/>
      <c r="E45" s="98"/>
    </row>
  </sheetData>
  <mergeCells count="2">
    <mergeCell ref="B3:E4"/>
    <mergeCell ref="B43:E45"/>
  </mergeCells>
  <printOptions/>
  <pageMargins left="0.75" right="0.75" top="0.5" bottom="0.5"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I77"/>
  <sheetViews>
    <sheetView zoomScale="75" zoomScaleNormal="75" workbookViewId="0" topLeftCell="A6">
      <selection activeCell="A7" sqref="A7"/>
    </sheetView>
  </sheetViews>
  <sheetFormatPr defaultColWidth="9.140625" defaultRowHeight="12.75"/>
  <cols>
    <col min="5" max="5" width="23.8515625" style="0" customWidth="1"/>
    <col min="6" max="6" width="18.421875" style="0" customWidth="1"/>
    <col min="7" max="7" width="13.421875" style="79" customWidth="1"/>
    <col min="8" max="8" width="13.421875" style="0" customWidth="1"/>
  </cols>
  <sheetData>
    <row r="1" spans="1:9" ht="15.75">
      <c r="A1" s="8" t="s">
        <v>0</v>
      </c>
      <c r="B1" s="1"/>
      <c r="C1" s="1"/>
      <c r="D1" s="1"/>
      <c r="E1" s="1"/>
      <c r="F1" s="1"/>
      <c r="G1" s="75"/>
      <c r="H1" s="6"/>
      <c r="I1" s="1"/>
    </row>
    <row r="2" spans="1:9" ht="12.75">
      <c r="A2" s="1"/>
      <c r="B2" s="1"/>
      <c r="C2" s="1"/>
      <c r="D2" s="1"/>
      <c r="E2" s="1"/>
      <c r="F2" s="1"/>
      <c r="G2" s="75"/>
      <c r="H2" s="6"/>
      <c r="I2" s="1"/>
    </row>
    <row r="3" spans="1:9" ht="12.75" customHeight="1">
      <c r="A3" s="94" t="s">
        <v>102</v>
      </c>
      <c r="B3" s="93"/>
      <c r="C3" s="93"/>
      <c r="D3" s="93"/>
      <c r="E3" s="93"/>
      <c r="F3" s="93"/>
      <c r="G3" s="76"/>
      <c r="H3" s="2"/>
      <c r="I3" s="20"/>
    </row>
    <row r="4" spans="1:9" ht="12.75">
      <c r="A4" s="93"/>
      <c r="B4" s="93"/>
      <c r="C4" s="93"/>
      <c r="D4" s="93"/>
      <c r="E4" s="93"/>
      <c r="F4" s="93"/>
      <c r="G4" s="76"/>
      <c r="H4" s="2"/>
      <c r="I4" s="20"/>
    </row>
    <row r="5" spans="1:9" ht="12.75">
      <c r="A5" s="77"/>
      <c r="B5" s="77"/>
      <c r="C5" s="77"/>
      <c r="D5" s="77"/>
      <c r="E5" s="77"/>
      <c r="F5" s="77"/>
      <c r="G5" s="76"/>
      <c r="H5" s="2"/>
      <c r="I5" s="20"/>
    </row>
    <row r="6" spans="1:9" ht="12.75">
      <c r="A6" s="2"/>
      <c r="B6" s="2"/>
      <c r="C6" s="2"/>
      <c r="D6" s="2"/>
      <c r="E6" s="2"/>
      <c r="F6" s="2"/>
      <c r="G6" s="78"/>
      <c r="H6" s="9"/>
      <c r="I6" s="1"/>
    </row>
    <row r="7" spans="1:9" ht="15.75">
      <c r="A7" s="8" t="s">
        <v>133</v>
      </c>
      <c r="B7" s="4"/>
      <c r="C7" s="4"/>
      <c r="D7" s="1"/>
      <c r="E7" s="1"/>
      <c r="F7" s="1"/>
      <c r="G7" s="75"/>
      <c r="H7" s="6"/>
      <c r="I7" s="1"/>
    </row>
    <row r="9" spans="6:7" ht="12.75">
      <c r="F9" s="5" t="s">
        <v>49</v>
      </c>
      <c r="G9" s="80"/>
    </row>
    <row r="10" spans="6:7" ht="12.75">
      <c r="F10" s="5" t="s">
        <v>7</v>
      </c>
      <c r="G10" s="80"/>
    </row>
    <row r="11" spans="6:7" ht="12.75">
      <c r="F11" s="14" t="s">
        <v>10</v>
      </c>
      <c r="G11" s="80"/>
    </row>
    <row r="13" ht="12.75">
      <c r="A13" s="1" t="s">
        <v>134</v>
      </c>
    </row>
    <row r="14" spans="1:6" ht="12.75">
      <c r="A14" t="s">
        <v>144</v>
      </c>
      <c r="F14" s="79">
        <f>37155-106</f>
        <v>37049</v>
      </c>
    </row>
    <row r="15" spans="1:6" ht="12.75">
      <c r="A15" t="s">
        <v>135</v>
      </c>
      <c r="F15" s="79">
        <v>-11090</v>
      </c>
    </row>
    <row r="16" ht="12.75">
      <c r="F16" s="82"/>
    </row>
    <row r="17" spans="1:6" ht="12.75">
      <c r="A17" t="s">
        <v>136</v>
      </c>
      <c r="F17" s="79">
        <f>SUM(F14:F16)</f>
        <v>25959</v>
      </c>
    </row>
    <row r="18" ht="12.75">
      <c r="F18" s="79"/>
    </row>
    <row r="19" spans="1:6" ht="12.75">
      <c r="A19" s="1" t="s">
        <v>137</v>
      </c>
      <c r="F19" s="79"/>
    </row>
    <row r="20" spans="1:6" ht="12.75">
      <c r="A20" s="7" t="s">
        <v>138</v>
      </c>
      <c r="F20" s="79">
        <v>-17647</v>
      </c>
    </row>
    <row r="21" spans="1:6" ht="12.75">
      <c r="A21" s="7"/>
      <c r="F21" s="79"/>
    </row>
    <row r="22" spans="1:6" ht="12.75">
      <c r="A22" s="1" t="s">
        <v>139</v>
      </c>
      <c r="F22" s="79"/>
    </row>
    <row r="23" spans="1:6" ht="12.75">
      <c r="A23" s="7" t="s">
        <v>140</v>
      </c>
      <c r="F23" s="79">
        <v>-782</v>
      </c>
    </row>
    <row r="24" spans="1:6" ht="12.75">
      <c r="A24" s="7"/>
      <c r="F24" s="82"/>
    </row>
    <row r="25" spans="1:6" ht="12.75">
      <c r="A25" s="1" t="s">
        <v>145</v>
      </c>
      <c r="F25" s="79">
        <f>+F17+F20+F23</f>
        <v>7530</v>
      </c>
    </row>
    <row r="26" spans="1:6" ht="12.75">
      <c r="A26" s="1"/>
      <c r="F26" s="79"/>
    </row>
    <row r="27" spans="1:6" ht="12.75">
      <c r="A27" s="1" t="s">
        <v>143</v>
      </c>
      <c r="F27" s="79">
        <v>2877</v>
      </c>
    </row>
    <row r="28" spans="1:6" ht="12.75">
      <c r="A28" s="1"/>
      <c r="F28" s="79"/>
    </row>
    <row r="29" spans="1:8" ht="13.5" thickBot="1">
      <c r="A29" s="1" t="s">
        <v>141</v>
      </c>
      <c r="F29" s="83">
        <f>+F25+F27</f>
        <v>10407</v>
      </c>
      <c r="H29" s="81"/>
    </row>
    <row r="30" spans="1:8" ht="13.5" thickTop="1">
      <c r="A30" s="1"/>
      <c r="F30" s="84"/>
      <c r="H30" s="81"/>
    </row>
    <row r="31" ht="12.75">
      <c r="F31" s="85"/>
    </row>
    <row r="32" spans="1:6" ht="12.75">
      <c r="A32" s="92" t="s">
        <v>142</v>
      </c>
      <c r="B32" s="98"/>
      <c r="C32" s="98"/>
      <c r="D32" s="98"/>
      <c r="E32" s="98"/>
      <c r="F32" s="98"/>
    </row>
    <row r="33" spans="1:6" ht="12.75">
      <c r="A33" s="98"/>
      <c r="B33" s="98"/>
      <c r="C33" s="98"/>
      <c r="D33" s="98"/>
      <c r="E33" s="98"/>
      <c r="F33" s="98"/>
    </row>
    <row r="34" spans="1:6" ht="12.75">
      <c r="A34" s="98"/>
      <c r="B34" s="98"/>
      <c r="C34" s="98"/>
      <c r="D34" s="98"/>
      <c r="E34" s="98"/>
      <c r="F34" s="98"/>
    </row>
    <row r="35" ht="12.75">
      <c r="F35" s="85"/>
    </row>
    <row r="36" ht="12.75">
      <c r="F36" s="79"/>
    </row>
    <row r="37" ht="12.75">
      <c r="F37" s="79"/>
    </row>
    <row r="38" ht="12.75">
      <c r="F38" s="79"/>
    </row>
    <row r="39" ht="12.75">
      <c r="F39" s="79"/>
    </row>
    <row r="40" ht="12.75">
      <c r="F40" s="79"/>
    </row>
    <row r="41" ht="12.75">
      <c r="F41" s="79"/>
    </row>
    <row r="42" ht="12.75">
      <c r="F42" s="79"/>
    </row>
    <row r="43" ht="12.75">
      <c r="F43" s="79"/>
    </row>
    <row r="44" ht="12.75">
      <c r="F44" s="79"/>
    </row>
    <row r="45" ht="12.75">
      <c r="F45" s="79"/>
    </row>
    <row r="46" ht="12.75">
      <c r="F46" s="79"/>
    </row>
    <row r="47" ht="12.75">
      <c r="F47" s="81"/>
    </row>
    <row r="48" ht="12.75">
      <c r="F48" s="81"/>
    </row>
    <row r="49" ht="12.75">
      <c r="F49" s="81"/>
    </row>
    <row r="50" ht="12.75">
      <c r="F50" s="81"/>
    </row>
    <row r="51" ht="12.75">
      <c r="F51" s="81"/>
    </row>
    <row r="52" ht="12.75">
      <c r="F52" s="81"/>
    </row>
    <row r="53" ht="12.75">
      <c r="F53" s="81"/>
    </row>
    <row r="54" ht="12.75">
      <c r="F54" s="81"/>
    </row>
    <row r="55" ht="12.75">
      <c r="F55" s="81"/>
    </row>
    <row r="56" ht="12.75">
      <c r="F56" s="81"/>
    </row>
    <row r="57" ht="12.75">
      <c r="F57" s="81"/>
    </row>
    <row r="58" ht="12.75">
      <c r="F58" s="81"/>
    </row>
    <row r="59" ht="12.75">
      <c r="F59" s="81"/>
    </row>
    <row r="60" ht="12.75">
      <c r="F60" s="81"/>
    </row>
    <row r="61" ht="12.75">
      <c r="F61" s="81"/>
    </row>
    <row r="62" ht="12.75">
      <c r="F62" s="81"/>
    </row>
    <row r="63" ht="12.75">
      <c r="F63" s="81"/>
    </row>
    <row r="64" ht="12.75">
      <c r="F64" s="81"/>
    </row>
    <row r="65" ht="12.75">
      <c r="F65" s="81"/>
    </row>
    <row r="66" ht="12.75">
      <c r="F66" s="81"/>
    </row>
    <row r="67" ht="12.75">
      <c r="F67" s="81"/>
    </row>
    <row r="68" ht="12.75">
      <c r="F68" s="81"/>
    </row>
    <row r="69" ht="12.75">
      <c r="F69" s="81"/>
    </row>
    <row r="70" ht="12.75">
      <c r="F70" s="81"/>
    </row>
    <row r="71" ht="12.75">
      <c r="F71" s="81"/>
    </row>
    <row r="72" ht="12.75">
      <c r="F72" s="81"/>
    </row>
    <row r="73" ht="12.75">
      <c r="F73" s="81"/>
    </row>
    <row r="74" ht="12.75">
      <c r="F74" s="81"/>
    </row>
    <row r="75" ht="12.75">
      <c r="F75" s="81"/>
    </row>
    <row r="76" ht="12.75">
      <c r="F76" s="81"/>
    </row>
    <row r="77" ht="12.75">
      <c r="F77" s="81"/>
    </row>
  </sheetData>
  <mergeCells count="2">
    <mergeCell ref="A3:F4"/>
    <mergeCell ref="A32:F34"/>
  </mergeCells>
  <printOptions/>
  <pageMargins left="0.75" right="0.75" top="0.5" bottom="0.5"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L36"/>
  <sheetViews>
    <sheetView tabSelected="1" zoomScale="75" zoomScaleNormal="75" workbookViewId="0" topLeftCell="A1">
      <selection activeCell="A21" sqref="A21"/>
    </sheetView>
  </sheetViews>
  <sheetFormatPr defaultColWidth="9.140625" defaultRowHeight="12.75"/>
  <cols>
    <col min="1" max="1" width="38.00390625" style="0" customWidth="1"/>
    <col min="2" max="2" width="12.00390625" style="0" customWidth="1"/>
    <col min="3" max="3" width="0.71875" style="0" customWidth="1"/>
    <col min="4" max="4" width="12.140625" style="0" customWidth="1"/>
    <col min="5" max="5" width="14.421875" style="0" customWidth="1"/>
    <col min="6" max="6" width="11.57421875" style="0" customWidth="1"/>
    <col min="7" max="7" width="0.71875" style="0" customWidth="1"/>
    <col min="8" max="8" width="15.00390625" style="0" customWidth="1"/>
    <col min="9" max="9" width="0.71875" style="0" customWidth="1"/>
    <col min="10" max="10" width="12.00390625" style="0" customWidth="1"/>
  </cols>
  <sheetData>
    <row r="1" spans="1:7" ht="15.75">
      <c r="A1" s="8" t="s">
        <v>0</v>
      </c>
      <c r="B1" s="1"/>
      <c r="C1" s="1"/>
      <c r="D1" s="1"/>
      <c r="E1" s="1"/>
      <c r="F1" s="6"/>
      <c r="G1" s="1"/>
    </row>
    <row r="2" spans="1:7" ht="12.75">
      <c r="A2" s="1"/>
      <c r="B2" s="1"/>
      <c r="C2" s="1"/>
      <c r="D2" s="1"/>
      <c r="E2" s="1"/>
      <c r="F2" s="6"/>
      <c r="G2" s="1"/>
    </row>
    <row r="3" spans="1:10" ht="12.75">
      <c r="A3" s="94" t="s">
        <v>102</v>
      </c>
      <c r="B3" s="98"/>
      <c r="C3" s="98"/>
      <c r="D3" s="98"/>
      <c r="E3" s="98"/>
      <c r="F3" s="98"/>
      <c r="G3" s="98"/>
      <c r="H3" s="98"/>
      <c r="I3" s="98"/>
      <c r="J3" s="98"/>
    </row>
    <row r="4" spans="1:10" ht="12.75">
      <c r="A4" s="98"/>
      <c r="B4" s="98"/>
      <c r="C4" s="98"/>
      <c r="D4" s="98"/>
      <c r="E4" s="98"/>
      <c r="F4" s="98"/>
      <c r="G4" s="98"/>
      <c r="H4" s="98"/>
      <c r="I4" s="98"/>
      <c r="J4" s="98"/>
    </row>
    <row r="5" spans="1:7" ht="12.75">
      <c r="A5" s="2"/>
      <c r="B5" s="2"/>
      <c r="C5" s="2"/>
      <c r="D5" s="2"/>
      <c r="E5" s="2"/>
      <c r="F5" s="2"/>
      <c r="G5" s="1"/>
    </row>
    <row r="6" spans="1:7" ht="12.75">
      <c r="A6" s="9"/>
      <c r="B6" s="9"/>
      <c r="C6" s="9"/>
      <c r="D6" s="9"/>
      <c r="E6" s="9"/>
      <c r="F6" s="9"/>
      <c r="G6" s="1"/>
    </row>
    <row r="7" spans="1:7" ht="15.75">
      <c r="A7" s="8" t="s">
        <v>114</v>
      </c>
      <c r="B7" s="1"/>
      <c r="C7" s="1"/>
      <c r="D7" s="1"/>
      <c r="E7" s="1"/>
      <c r="F7" s="6"/>
      <c r="G7" s="1"/>
    </row>
    <row r="9" spans="2:3" ht="12.75">
      <c r="B9" s="62"/>
      <c r="C9" s="62"/>
    </row>
    <row r="10" spans="2:8" s="1" customFormat="1" ht="12.75">
      <c r="B10" s="63"/>
      <c r="C10" s="63"/>
      <c r="D10" s="87"/>
      <c r="E10" s="87"/>
      <c r="F10" s="88" t="s">
        <v>115</v>
      </c>
      <c r="H10" s="88" t="s">
        <v>116</v>
      </c>
    </row>
    <row r="11" spans="2:8" s="1" customFormat="1" ht="12.75">
      <c r="B11" s="5" t="s">
        <v>117</v>
      </c>
      <c r="D11" s="5" t="s">
        <v>117</v>
      </c>
      <c r="E11" s="5" t="s">
        <v>118</v>
      </c>
      <c r="F11" s="5" t="s">
        <v>119</v>
      </c>
      <c r="H11" s="5" t="s">
        <v>120</v>
      </c>
    </row>
    <row r="12" spans="2:10" s="1" customFormat="1" ht="12.75">
      <c r="B12" s="5" t="s">
        <v>121</v>
      </c>
      <c r="D12" s="5" t="s">
        <v>122</v>
      </c>
      <c r="E12" s="5" t="s">
        <v>123</v>
      </c>
      <c r="F12" s="5" t="s">
        <v>123</v>
      </c>
      <c r="H12" s="5" t="s">
        <v>124</v>
      </c>
      <c r="J12" s="5" t="s">
        <v>125</v>
      </c>
    </row>
    <row r="13" spans="2:10" s="1" customFormat="1" ht="12.75">
      <c r="B13" s="14" t="s">
        <v>126</v>
      </c>
      <c r="C13" s="7"/>
      <c r="D13" s="14" t="s">
        <v>126</v>
      </c>
      <c r="E13" s="14" t="s">
        <v>126</v>
      </c>
      <c r="F13" s="14" t="s">
        <v>126</v>
      </c>
      <c r="G13" s="7"/>
      <c r="H13" s="14" t="s">
        <v>126</v>
      </c>
      <c r="I13" s="7"/>
      <c r="J13" s="14" t="s">
        <v>126</v>
      </c>
    </row>
    <row r="14" ht="12.75">
      <c r="A14" s="1"/>
    </row>
    <row r="15" spans="1:10" ht="12.75">
      <c r="A15" s="7" t="s">
        <v>127</v>
      </c>
      <c r="B15" s="64">
        <v>152177</v>
      </c>
      <c r="C15" s="64"/>
      <c r="D15" s="64">
        <v>11744</v>
      </c>
      <c r="E15" s="64">
        <v>792</v>
      </c>
      <c r="F15" s="64">
        <v>0</v>
      </c>
      <c r="G15" s="64"/>
      <c r="H15" s="64">
        <v>120091</v>
      </c>
      <c r="I15" s="64"/>
      <c r="J15" s="64">
        <f>SUM(B15:I15)</f>
        <v>284804</v>
      </c>
    </row>
    <row r="16" spans="2:10" ht="12.75">
      <c r="B16" s="64"/>
      <c r="C16" s="64"/>
      <c r="D16" s="64"/>
      <c r="E16" s="64"/>
      <c r="F16" s="64"/>
      <c r="G16" s="64"/>
      <c r="H16" s="64"/>
      <c r="I16" s="64"/>
      <c r="J16" s="64"/>
    </row>
    <row r="17" spans="1:10" ht="12.75">
      <c r="A17" t="s">
        <v>128</v>
      </c>
      <c r="B17" s="64">
        <v>0</v>
      </c>
      <c r="C17" s="64"/>
      <c r="D17" s="64">
        <v>0</v>
      </c>
      <c r="E17" s="64">
        <v>0</v>
      </c>
      <c r="F17" s="64">
        <v>0</v>
      </c>
      <c r="G17" s="64"/>
      <c r="H17" s="64">
        <v>-5880</v>
      </c>
      <c r="I17" s="64"/>
      <c r="J17" s="64">
        <f>SUM(B17:I17)</f>
        <v>-5880</v>
      </c>
    </row>
    <row r="18" spans="2:10" ht="12.75">
      <c r="B18" s="64"/>
      <c r="C18" s="64"/>
      <c r="D18" s="64"/>
      <c r="E18" s="64"/>
      <c r="F18" s="64"/>
      <c r="G18" s="64"/>
      <c r="H18" s="64"/>
      <c r="I18" s="64"/>
      <c r="J18" s="64"/>
    </row>
    <row r="19" spans="1:10" ht="12.75">
      <c r="A19" s="98" t="s">
        <v>147</v>
      </c>
      <c r="B19" s="64"/>
      <c r="C19" s="64"/>
      <c r="D19" s="64"/>
      <c r="E19" s="64"/>
      <c r="F19" s="64"/>
      <c r="G19" s="64"/>
      <c r="H19" s="64"/>
      <c r="I19" s="64"/>
      <c r="J19" s="64"/>
    </row>
    <row r="20" spans="1:10" ht="12.75">
      <c r="A20" s="98"/>
      <c r="B20" s="64">
        <v>0</v>
      </c>
      <c r="C20" s="64"/>
      <c r="D20" s="64">
        <v>0</v>
      </c>
      <c r="E20" s="64">
        <v>-248</v>
      </c>
      <c r="F20" s="64">
        <v>0</v>
      </c>
      <c r="G20" s="64"/>
      <c r="H20" s="64">
        <v>0</v>
      </c>
      <c r="I20" s="64"/>
      <c r="J20" s="64">
        <f>SUM(B20:I20)</f>
        <v>-248</v>
      </c>
    </row>
    <row r="21" spans="1:10" ht="12.75">
      <c r="A21" s="59"/>
      <c r="B21" s="64"/>
      <c r="C21" s="64"/>
      <c r="D21" s="64"/>
      <c r="E21" s="64"/>
      <c r="F21" s="64"/>
      <c r="G21" s="64"/>
      <c r="H21" s="64"/>
      <c r="I21" s="64"/>
      <c r="J21" s="64"/>
    </row>
    <row r="22" spans="1:12" ht="12.75">
      <c r="A22" t="s">
        <v>129</v>
      </c>
      <c r="B22" s="64">
        <v>0</v>
      </c>
      <c r="C22" s="64"/>
      <c r="D22" s="64">
        <v>0</v>
      </c>
      <c r="E22" s="64">
        <v>0</v>
      </c>
      <c r="F22" s="64">
        <v>0</v>
      </c>
      <c r="G22" s="64"/>
      <c r="H22" s="66">
        <v>-14722</v>
      </c>
      <c r="I22" s="64"/>
      <c r="J22" s="64">
        <f>SUM(B22:I22)</f>
        <v>-14722</v>
      </c>
      <c r="L22" s="65"/>
    </row>
    <row r="23" spans="2:10" ht="12.75">
      <c r="B23" s="64"/>
      <c r="C23" s="64"/>
      <c r="D23" s="64"/>
      <c r="E23" s="64"/>
      <c r="F23" s="64"/>
      <c r="G23" s="64"/>
      <c r="H23" s="64"/>
      <c r="I23" s="64"/>
      <c r="J23" s="64"/>
    </row>
    <row r="24" spans="2:10" ht="12.75">
      <c r="B24" s="64"/>
      <c r="C24" s="64"/>
      <c r="D24" s="64"/>
      <c r="E24" s="64"/>
      <c r="F24" s="64"/>
      <c r="G24" s="64"/>
      <c r="H24" s="64"/>
      <c r="I24" s="64"/>
      <c r="J24" s="64">
        <f>SUM(B24:I24)</f>
        <v>0</v>
      </c>
    </row>
    <row r="25" spans="1:10" ht="13.5" thickBot="1">
      <c r="A25" s="7" t="s">
        <v>130</v>
      </c>
      <c r="B25" s="36">
        <f>SUM(B15:B24)</f>
        <v>152177</v>
      </c>
      <c r="C25" s="36"/>
      <c r="D25" s="36">
        <f aca="true" t="shared" si="0" ref="D25:J25">SUM(D15:D24)</f>
        <v>11744</v>
      </c>
      <c r="E25" s="36">
        <f t="shared" si="0"/>
        <v>544</v>
      </c>
      <c r="F25" s="36">
        <f t="shared" si="0"/>
        <v>0</v>
      </c>
      <c r="G25" s="36"/>
      <c r="H25" s="36">
        <f t="shared" si="0"/>
        <v>99489</v>
      </c>
      <c r="I25" s="36"/>
      <c r="J25" s="36">
        <f t="shared" si="0"/>
        <v>263954</v>
      </c>
    </row>
    <row r="26" spans="1:10" ht="13.5" thickTop="1">
      <c r="A26" s="7"/>
      <c r="B26" s="16"/>
      <c r="C26" s="16"/>
      <c r="D26" s="16"/>
      <c r="E26" s="16"/>
      <c r="F26" s="16"/>
      <c r="G26" s="16"/>
      <c r="H26" s="16"/>
      <c r="I26" s="16"/>
      <c r="J26" s="16"/>
    </row>
    <row r="28" spans="1:10" ht="12.75">
      <c r="A28" s="92" t="s">
        <v>131</v>
      </c>
      <c r="B28" s="98"/>
      <c r="C28" s="98"/>
      <c r="D28" s="98"/>
      <c r="E28" s="98"/>
      <c r="F28" s="98"/>
      <c r="G28" s="98"/>
      <c r="H28" s="98"/>
      <c r="I28" s="98"/>
      <c r="J28" s="98"/>
    </row>
    <row r="29" spans="1:10" ht="12.75">
      <c r="A29" s="98"/>
      <c r="B29" s="98"/>
      <c r="C29" s="98"/>
      <c r="D29" s="98"/>
      <c r="E29" s="98"/>
      <c r="F29" s="98"/>
      <c r="G29" s="98"/>
      <c r="H29" s="98"/>
      <c r="I29" s="98"/>
      <c r="J29" s="98"/>
    </row>
    <row r="30" spans="5:10" ht="12.75">
      <c r="E30" s="67"/>
      <c r="F30" s="67"/>
      <c r="G30" s="67"/>
      <c r="H30" s="67"/>
      <c r="I30" s="67"/>
      <c r="J30" s="67"/>
    </row>
    <row r="31" ht="12.75">
      <c r="A31" s="1"/>
    </row>
    <row r="36" ht="12.75">
      <c r="A36" s="68"/>
    </row>
  </sheetData>
  <mergeCells count="3">
    <mergeCell ref="A3:J4"/>
    <mergeCell ref="A19:A20"/>
    <mergeCell ref="A28:J29"/>
  </mergeCells>
  <printOptions/>
  <pageMargins left="0.75" right="0.75" top="0.5" bottom="0.5" header="0.5" footer="0.5"/>
  <pageSetup fitToHeight="1" fitToWidth="1" horizontalDpi="300" verticalDpi="3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dc:creator>
  <cp:keywords/>
  <dc:description/>
  <cp:lastModifiedBy>MAA Assurance</cp:lastModifiedBy>
  <cp:lastPrinted>2003-05-29T02:59:51Z</cp:lastPrinted>
  <dcterms:created xsi:type="dcterms:W3CDTF">2003-05-25T08:58:51Z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